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'Лист1'!$A$1:$AF$267</definedName>
  </definedNames>
  <calcPr fullCalcOnLoad="1"/>
</workbook>
</file>

<file path=xl/sharedStrings.xml><?xml version="1.0" encoding="utf-8"?>
<sst xmlns="http://schemas.openxmlformats.org/spreadsheetml/2006/main" count="746" uniqueCount="119">
  <si>
    <t>завтрак</t>
  </si>
  <si>
    <t>№ рецептруры</t>
  </si>
  <si>
    <t>Наименование блюд</t>
  </si>
  <si>
    <t>Выход блюд</t>
  </si>
  <si>
    <t>Содержание основных пищевых веществ</t>
  </si>
  <si>
    <t>Калорий                                                                               ность</t>
  </si>
  <si>
    <t>Минеральне вещества мг.сутки</t>
  </si>
  <si>
    <t>Витамины мг./сутки</t>
  </si>
  <si>
    <t>Белки (г.)</t>
  </si>
  <si>
    <t>Жиры (г)</t>
  </si>
  <si>
    <t>Углеводы (г.)</t>
  </si>
  <si>
    <t>кальций</t>
  </si>
  <si>
    <t>фосфор</t>
  </si>
  <si>
    <t>магний</t>
  </si>
  <si>
    <t>железо</t>
  </si>
  <si>
    <t>В1</t>
  </si>
  <si>
    <t>В2</t>
  </si>
  <si>
    <t>С</t>
  </si>
  <si>
    <t>РР</t>
  </si>
  <si>
    <t xml:space="preserve">Общие  </t>
  </si>
  <si>
    <t>Животные</t>
  </si>
  <si>
    <t>Растит.</t>
  </si>
  <si>
    <t>6-11л</t>
  </si>
  <si>
    <t>12-18л</t>
  </si>
  <si>
    <t>ИТОГО:</t>
  </si>
  <si>
    <t>обед</t>
  </si>
  <si>
    <t>ВСЕГО</t>
  </si>
  <si>
    <t>1 день</t>
  </si>
  <si>
    <t>Калорий                           ность</t>
  </si>
  <si>
    <t>всего</t>
  </si>
  <si>
    <t>3  день</t>
  </si>
  <si>
    <t>Калорий                         ность</t>
  </si>
  <si>
    <t>4  день</t>
  </si>
  <si>
    <t>Калорий                                ность</t>
  </si>
  <si>
    <t>итого</t>
  </si>
  <si>
    <t>Итого</t>
  </si>
  <si>
    <t>5  день</t>
  </si>
  <si>
    <t>Калорий         ность</t>
  </si>
  <si>
    <t>Всего</t>
  </si>
  <si>
    <t>6  день</t>
  </si>
  <si>
    <t>Калорий                              ность</t>
  </si>
  <si>
    <t>7  день</t>
  </si>
  <si>
    <t>Калорий                    ность</t>
  </si>
  <si>
    <t>Калорий                ность</t>
  </si>
  <si>
    <t>итого:</t>
  </si>
  <si>
    <t>10  день</t>
  </si>
  <si>
    <t>Калорий                 ность</t>
  </si>
  <si>
    <t>Всего  за  10  дней</t>
  </si>
  <si>
    <t>среднее за  один  день</t>
  </si>
  <si>
    <t>2 день</t>
  </si>
  <si>
    <t>Апельсин</t>
  </si>
  <si>
    <t>Банан</t>
  </si>
  <si>
    <t>Печенье</t>
  </si>
  <si>
    <t>Яблоко</t>
  </si>
  <si>
    <t>Икра кабачковая</t>
  </si>
  <si>
    <t>8 день</t>
  </si>
  <si>
    <t>9 день</t>
  </si>
  <si>
    <t>Каша гречневая рассыпчатая</t>
  </si>
  <si>
    <t>6-10 л</t>
  </si>
  <si>
    <t>6-10л</t>
  </si>
  <si>
    <t>11-18л</t>
  </si>
  <si>
    <t>6-10 лет</t>
  </si>
  <si>
    <t>11-18 л</t>
  </si>
  <si>
    <t>11-18 лет</t>
  </si>
  <si>
    <t>ПР</t>
  </si>
  <si>
    <t>Пюре картофельное</t>
  </si>
  <si>
    <t>Рассольник ленинградский</t>
  </si>
  <si>
    <t>Хлеб пшеничный</t>
  </si>
  <si>
    <t>Чай с лимоном</t>
  </si>
  <si>
    <t>Кофейный напиток с молоком сгущенным</t>
  </si>
  <si>
    <t>Кефир 3,2 %</t>
  </si>
  <si>
    <t>Суп артофельный с мясными фрикадельками</t>
  </si>
  <si>
    <t>Сок</t>
  </si>
  <si>
    <t>Хлеб ржано - пшеничный</t>
  </si>
  <si>
    <t>Бутерброд с повидлом</t>
  </si>
  <si>
    <t>Суп молочный с макаронными изделиями</t>
  </si>
  <si>
    <t>Суп картофельный с клецками</t>
  </si>
  <si>
    <t>Напиток из шиповника</t>
  </si>
  <si>
    <t xml:space="preserve">ПР </t>
  </si>
  <si>
    <t>Борщ с картофелем</t>
  </si>
  <si>
    <t>Компот из смеси сухофруктов</t>
  </si>
  <si>
    <t>Блинчики со сгущенным молоком</t>
  </si>
  <si>
    <t>Маароны отварные с сыром</t>
  </si>
  <si>
    <t xml:space="preserve">Яблоко </t>
  </si>
  <si>
    <t>Суп с макаронными изделиями картофельный</t>
  </si>
  <si>
    <t>Кефир 3,2%</t>
  </si>
  <si>
    <t>Борщ с капустой и картофелем</t>
  </si>
  <si>
    <t>Каша рассыпчатая перловая</t>
  </si>
  <si>
    <t>Бутерброд с маслом сливочным</t>
  </si>
  <si>
    <t>200\15\7</t>
  </si>
  <si>
    <t>290\330</t>
  </si>
  <si>
    <t>Бройлер -цыпленок тушенный  в соусе сметанном</t>
  </si>
  <si>
    <t>2 4,15</t>
  </si>
  <si>
    <t>Каша вязкая молочная пшенная с маслом</t>
  </si>
  <si>
    <t>Плов из цыпленка- бройлера</t>
  </si>
  <si>
    <t>Напиток из плодов шиповника</t>
  </si>
  <si>
    <t xml:space="preserve">Общие   </t>
  </si>
  <si>
    <t>Какао с молоком сгущенным ( молоко цельное сгущенное с сахаром)</t>
  </si>
  <si>
    <t>фрикадельки мясные</t>
  </si>
  <si>
    <t>Бройлер -  цыпленок  , тушеный в соусе с овощами</t>
  </si>
  <si>
    <t>292\331</t>
  </si>
  <si>
    <t>Щи из свежей капусты с картофелем</t>
  </si>
  <si>
    <t>Сырнии из творога с молоком сгущенным</t>
  </si>
  <si>
    <t>Суп картофельный с горохом</t>
  </si>
  <si>
    <t>Рагу из птицы ( бройлер-цыпленок)</t>
  </si>
  <si>
    <t xml:space="preserve">Каша рисовая рассыпчатая </t>
  </si>
  <si>
    <t>Сок яблочный</t>
  </si>
  <si>
    <t>Бутерброд с сыром голландским</t>
  </si>
  <si>
    <t>Какао с молоком сгущенным молоком</t>
  </si>
  <si>
    <t>Сок вишневый</t>
  </si>
  <si>
    <t>Котлета мясная с  соусом №331</t>
  </si>
  <si>
    <t>0.04</t>
  </si>
  <si>
    <t>Рыба (минтай) запеченая</t>
  </si>
  <si>
    <t>Печенье (смуглянка)</t>
  </si>
  <si>
    <t xml:space="preserve">Йогурт 5 %  </t>
  </si>
  <si>
    <t>90/85</t>
  </si>
  <si>
    <t>120/100</t>
  </si>
  <si>
    <t>108/109</t>
  </si>
  <si>
    <t>35/15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</si>
</sst>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2" fontId="3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3" fontId="3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top"/>
    </xf>
    <xf numFmtId="173" fontId="7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173" fontId="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73" fontId="7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top"/>
    </xf>
    <xf numFmtId="172" fontId="3" fillId="0" borderId="11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8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173" fontId="14" fillId="0" borderId="10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173" fontId="14" fillId="0" borderId="14" xfId="0" applyNumberFormat="1" applyFont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9"/>
  <sheetViews>
    <sheetView tabSelected="1" zoomScale="70" zoomScaleNormal="70" zoomScaleSheetLayoutView="75" zoomScalePageLayoutView="0" workbookViewId="0" topLeftCell="A133">
      <pane xSplit="2" topLeftCell="C1" activePane="topRight" state="frozen"/>
      <selection pane="topLeft" activeCell="A218" sqref="A218"/>
      <selection pane="topRight" activeCell="N276" sqref="N276"/>
    </sheetView>
  </sheetViews>
  <sheetFormatPr defaultColWidth="9.00390625" defaultRowHeight="12.75"/>
  <cols>
    <col min="1" max="1" width="8.25390625" style="1" customWidth="1"/>
    <col min="2" max="2" width="14.125" style="2" customWidth="1"/>
    <col min="3" max="3" width="9.125" style="1" customWidth="1"/>
    <col min="4" max="4" width="8.75390625" style="1" customWidth="1"/>
    <col min="5" max="5" width="8.00390625" style="1" customWidth="1"/>
    <col min="6" max="6" width="7.25390625" style="1" customWidth="1"/>
    <col min="7" max="7" width="6.875" style="1" customWidth="1"/>
    <col min="8" max="8" width="7.125" style="1" customWidth="1"/>
    <col min="9" max="9" width="8.125" style="1" customWidth="1"/>
    <col min="10" max="10" width="8.00390625" style="1" customWidth="1"/>
    <col min="11" max="11" width="6.625" style="1" customWidth="1"/>
    <col min="12" max="12" width="6.75390625" style="1" customWidth="1"/>
    <col min="13" max="13" width="6.625" style="1" customWidth="1"/>
    <col min="14" max="14" width="7.125" style="1" customWidth="1"/>
    <col min="15" max="15" width="8.00390625" style="1" customWidth="1"/>
    <col min="16" max="16" width="9.75390625" style="2" customWidth="1"/>
    <col min="17" max="18" width="7.875" style="2" customWidth="1"/>
    <col min="19" max="19" width="7.375" style="2" customWidth="1"/>
    <col min="20" max="20" width="7.75390625" style="2" customWidth="1"/>
    <col min="21" max="21" width="7.25390625" style="2" customWidth="1"/>
    <col min="22" max="22" width="8.375" style="2" customWidth="1"/>
    <col min="23" max="23" width="6.375" style="2" customWidth="1"/>
    <col min="24" max="24" width="6.625" style="2" customWidth="1"/>
    <col min="25" max="25" width="7.75390625" style="2" customWidth="1"/>
    <col min="26" max="26" width="7.25390625" style="2" customWidth="1"/>
    <col min="27" max="28" width="7.125" style="2" customWidth="1"/>
    <col min="29" max="29" width="6.375" style="2" customWidth="1"/>
    <col min="30" max="30" width="7.00390625" style="2" customWidth="1"/>
    <col min="31" max="31" width="6.625" style="2" customWidth="1"/>
    <col min="32" max="32" width="6.25390625" style="2" customWidth="1"/>
    <col min="33" max="16384" width="9.125" style="1" customWidth="1"/>
  </cols>
  <sheetData>
    <row r="1" spans="1:32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27.75" customHeight="1">
      <c r="A2" s="80" t="s">
        <v>27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</row>
    <row r="3" spans="1:32" ht="30.7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ht="36" customHeight="1">
      <c r="A4" s="81" t="s">
        <v>1</v>
      </c>
      <c r="B4" s="82" t="s">
        <v>2</v>
      </c>
      <c r="C4" s="81" t="s">
        <v>3</v>
      </c>
      <c r="D4" s="81"/>
      <c r="E4" s="81" t="s">
        <v>4</v>
      </c>
      <c r="F4" s="81"/>
      <c r="G4" s="81"/>
      <c r="H4" s="81"/>
      <c r="I4" s="81"/>
      <c r="J4" s="81"/>
      <c r="K4" s="81"/>
      <c r="L4" s="81"/>
      <c r="M4" s="81"/>
      <c r="N4" s="81"/>
      <c r="O4" s="81" t="s">
        <v>5</v>
      </c>
      <c r="P4" s="81"/>
      <c r="Q4" s="82" t="s">
        <v>6</v>
      </c>
      <c r="R4" s="82"/>
      <c r="S4" s="82"/>
      <c r="T4" s="82"/>
      <c r="U4" s="82"/>
      <c r="V4" s="82"/>
      <c r="W4" s="82"/>
      <c r="X4" s="82"/>
      <c r="Y4" s="83" t="s">
        <v>7</v>
      </c>
      <c r="Z4" s="83"/>
      <c r="AA4" s="83"/>
      <c r="AB4" s="83"/>
      <c r="AC4" s="83"/>
      <c r="AD4" s="83"/>
      <c r="AE4" s="83"/>
      <c r="AF4" s="83"/>
    </row>
    <row r="5" spans="1:32" ht="24.75" customHeight="1">
      <c r="A5" s="81"/>
      <c r="B5" s="82"/>
      <c r="C5" s="84" t="s">
        <v>61</v>
      </c>
      <c r="D5" s="84" t="s">
        <v>63</v>
      </c>
      <c r="E5" s="87" t="s">
        <v>8</v>
      </c>
      <c r="F5" s="87"/>
      <c r="G5" s="87"/>
      <c r="H5" s="87"/>
      <c r="I5" s="87" t="s">
        <v>9</v>
      </c>
      <c r="J5" s="87"/>
      <c r="K5" s="87"/>
      <c r="L5" s="87"/>
      <c r="M5" s="81" t="s">
        <v>10</v>
      </c>
      <c r="N5" s="81"/>
      <c r="O5" s="81" t="s">
        <v>61</v>
      </c>
      <c r="P5" s="82" t="s">
        <v>62</v>
      </c>
      <c r="Q5" s="83" t="s">
        <v>11</v>
      </c>
      <c r="R5" s="83"/>
      <c r="S5" s="83" t="s">
        <v>12</v>
      </c>
      <c r="T5" s="83"/>
      <c r="U5" s="83" t="s">
        <v>13</v>
      </c>
      <c r="V5" s="83"/>
      <c r="W5" s="83" t="s">
        <v>14</v>
      </c>
      <c r="X5" s="83"/>
      <c r="Y5" s="83" t="s">
        <v>15</v>
      </c>
      <c r="Z5" s="83"/>
      <c r="AA5" s="83" t="s">
        <v>16</v>
      </c>
      <c r="AB5" s="83"/>
      <c r="AC5" s="83" t="s">
        <v>17</v>
      </c>
      <c r="AD5" s="83"/>
      <c r="AE5" s="83" t="s">
        <v>18</v>
      </c>
      <c r="AF5" s="83"/>
    </row>
    <row r="6" spans="1:32" ht="27.75" customHeight="1">
      <c r="A6" s="81"/>
      <c r="B6" s="82"/>
      <c r="C6" s="85"/>
      <c r="D6" s="85"/>
      <c r="E6" s="87" t="s">
        <v>19</v>
      </c>
      <c r="F6" s="87"/>
      <c r="G6" s="81" t="s">
        <v>20</v>
      </c>
      <c r="H6" s="81"/>
      <c r="I6" s="87" t="s">
        <v>19</v>
      </c>
      <c r="J6" s="87"/>
      <c r="K6" s="81" t="s">
        <v>21</v>
      </c>
      <c r="L6" s="81"/>
      <c r="M6" s="81"/>
      <c r="N6" s="81"/>
      <c r="O6" s="81"/>
      <c r="P6" s="82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ht="36.75" customHeight="1">
      <c r="A7" s="81"/>
      <c r="B7" s="82"/>
      <c r="C7" s="86"/>
      <c r="D7" s="86"/>
      <c r="E7" s="3" t="s">
        <v>58</v>
      </c>
      <c r="F7" s="3" t="s">
        <v>60</v>
      </c>
      <c r="G7" s="3" t="s">
        <v>59</v>
      </c>
      <c r="H7" s="3" t="s">
        <v>60</v>
      </c>
      <c r="I7" s="3" t="s">
        <v>58</v>
      </c>
      <c r="J7" s="3" t="s">
        <v>60</v>
      </c>
      <c r="K7" s="3" t="s">
        <v>58</v>
      </c>
      <c r="L7" s="3" t="s">
        <v>60</v>
      </c>
      <c r="M7" s="3" t="s">
        <v>59</v>
      </c>
      <c r="N7" s="3" t="s">
        <v>60</v>
      </c>
      <c r="O7" s="81"/>
      <c r="P7" s="82"/>
      <c r="Q7" s="3" t="s">
        <v>58</v>
      </c>
      <c r="R7" s="3" t="s">
        <v>60</v>
      </c>
      <c r="S7" s="3" t="s">
        <v>58</v>
      </c>
      <c r="T7" s="3" t="s">
        <v>60</v>
      </c>
      <c r="U7" s="3" t="s">
        <v>58</v>
      </c>
      <c r="V7" s="3" t="s">
        <v>60</v>
      </c>
      <c r="W7" s="3" t="s">
        <v>58</v>
      </c>
      <c r="X7" s="3" t="s">
        <v>60</v>
      </c>
      <c r="Y7" s="3" t="s">
        <v>58</v>
      </c>
      <c r="Z7" s="3" t="s">
        <v>60</v>
      </c>
      <c r="AA7" s="3" t="s">
        <v>58</v>
      </c>
      <c r="AB7" s="3" t="s">
        <v>60</v>
      </c>
      <c r="AC7" s="3" t="s">
        <v>58</v>
      </c>
      <c r="AD7" s="3" t="s">
        <v>60</v>
      </c>
      <c r="AE7" s="4" t="s">
        <v>22</v>
      </c>
      <c r="AF7" s="4" t="s">
        <v>23</v>
      </c>
    </row>
    <row r="8" spans="1:32" ht="28.5" customHeight="1">
      <c r="A8" s="56">
        <v>268</v>
      </c>
      <c r="B8" s="54" t="s">
        <v>110</v>
      </c>
      <c r="C8" s="3">
        <v>80</v>
      </c>
      <c r="D8" s="3">
        <v>120</v>
      </c>
      <c r="E8" s="5">
        <v>8</v>
      </c>
      <c r="F8" s="5">
        <v>12</v>
      </c>
      <c r="G8" s="5">
        <v>8.03</v>
      </c>
      <c r="H8" s="5">
        <v>12.04</v>
      </c>
      <c r="I8" s="5">
        <v>9.19</v>
      </c>
      <c r="J8" s="5">
        <v>13.78</v>
      </c>
      <c r="K8" s="5">
        <v>2.69</v>
      </c>
      <c r="L8" s="5">
        <v>4.03</v>
      </c>
      <c r="M8" s="5">
        <v>8.6</v>
      </c>
      <c r="N8" s="5">
        <v>12.9</v>
      </c>
      <c r="O8" s="5">
        <v>188</v>
      </c>
      <c r="P8" s="5">
        <v>227.6</v>
      </c>
      <c r="Q8" s="5">
        <v>13.98</v>
      </c>
      <c r="R8" s="5">
        <v>20.97</v>
      </c>
      <c r="S8" s="5">
        <v>92.19</v>
      </c>
      <c r="T8" s="5">
        <v>138.28</v>
      </c>
      <c r="U8" s="5">
        <v>18.24</v>
      </c>
      <c r="V8" s="5">
        <v>27.36</v>
      </c>
      <c r="W8" s="5">
        <v>1.45</v>
      </c>
      <c r="X8" s="5">
        <v>2.17</v>
      </c>
      <c r="Y8" s="5">
        <v>0.04</v>
      </c>
      <c r="Z8" s="5">
        <v>0.06</v>
      </c>
      <c r="AA8" s="5">
        <v>0.07</v>
      </c>
      <c r="AB8" s="5">
        <v>0.1</v>
      </c>
      <c r="AC8" s="5">
        <v>0.4</v>
      </c>
      <c r="AD8" s="5">
        <v>0.6</v>
      </c>
      <c r="AE8" s="5">
        <v>1.95</v>
      </c>
      <c r="AF8" s="5">
        <v>2.9</v>
      </c>
    </row>
    <row r="9" spans="1:32" ht="44.25" customHeight="1">
      <c r="A9" s="56">
        <v>302</v>
      </c>
      <c r="B9" s="59" t="s">
        <v>87</v>
      </c>
      <c r="C9" s="5">
        <v>180</v>
      </c>
      <c r="D9" s="5">
        <v>230</v>
      </c>
      <c r="E9" s="5">
        <v>4.46</v>
      </c>
      <c r="F9" s="5">
        <v>5.94</v>
      </c>
      <c r="G9" s="5">
        <v>0.04</v>
      </c>
      <c r="H9" s="5">
        <v>0.05</v>
      </c>
      <c r="I9" s="5">
        <v>4.34</v>
      </c>
      <c r="J9" s="5">
        <v>5.78</v>
      </c>
      <c r="K9" s="5">
        <v>0.53</v>
      </c>
      <c r="L9" s="5">
        <v>0.71</v>
      </c>
      <c r="M9" s="5">
        <v>31.72</v>
      </c>
      <c r="N9" s="5">
        <v>42.25</v>
      </c>
      <c r="O9" s="5">
        <v>184.3</v>
      </c>
      <c r="P9" s="5">
        <v>221.6</v>
      </c>
      <c r="Q9" s="5">
        <v>19.29</v>
      </c>
      <c r="R9" s="5">
        <v>25.7</v>
      </c>
      <c r="S9" s="5">
        <v>155.06</v>
      </c>
      <c r="T9" s="5">
        <v>206.54</v>
      </c>
      <c r="U9" s="5">
        <v>19.01</v>
      </c>
      <c r="V9" s="5">
        <v>25.32</v>
      </c>
      <c r="W9" s="5">
        <v>0.86</v>
      </c>
      <c r="X9" s="5">
        <v>1.15</v>
      </c>
      <c r="Y9" s="5">
        <v>0.04</v>
      </c>
      <c r="Z9" s="5">
        <v>0.05</v>
      </c>
      <c r="AA9" s="5">
        <v>0.027</v>
      </c>
      <c r="AB9" s="5">
        <v>0.036</v>
      </c>
      <c r="AC9" s="5">
        <v>0</v>
      </c>
      <c r="AD9" s="5">
        <v>0</v>
      </c>
      <c r="AE9" s="5">
        <v>0.82</v>
      </c>
      <c r="AF9" s="5">
        <v>1.1</v>
      </c>
    </row>
    <row r="10" spans="1:32" ht="47.25" customHeight="1">
      <c r="A10" s="56">
        <v>349</v>
      </c>
      <c r="B10" s="59" t="s">
        <v>80</v>
      </c>
      <c r="C10" s="5">
        <v>200</v>
      </c>
      <c r="D10" s="5">
        <v>200</v>
      </c>
      <c r="E10" s="11">
        <v>0.66</v>
      </c>
      <c r="F10" s="11">
        <v>0.66</v>
      </c>
      <c r="G10" s="5">
        <v>0</v>
      </c>
      <c r="H10" s="5">
        <v>0</v>
      </c>
      <c r="I10" s="5">
        <v>0.09</v>
      </c>
      <c r="J10" s="5">
        <v>0.09</v>
      </c>
      <c r="K10" s="5">
        <v>0.09</v>
      </c>
      <c r="L10" s="5">
        <v>0.09</v>
      </c>
      <c r="M10" s="11">
        <v>32.01</v>
      </c>
      <c r="N10" s="11">
        <v>32.01</v>
      </c>
      <c r="O10" s="5">
        <v>132.8</v>
      </c>
      <c r="P10" s="5">
        <v>132.8</v>
      </c>
      <c r="Q10" s="5">
        <v>32.48</v>
      </c>
      <c r="R10" s="5">
        <v>32.48</v>
      </c>
      <c r="S10" s="5">
        <v>23.44</v>
      </c>
      <c r="T10" s="5">
        <v>23.44</v>
      </c>
      <c r="U10" s="5">
        <v>17.46</v>
      </c>
      <c r="V10" s="5">
        <v>17.46</v>
      </c>
      <c r="W10" s="5">
        <v>0.07</v>
      </c>
      <c r="X10" s="5">
        <v>0.07</v>
      </c>
      <c r="Y10" s="5">
        <v>0.016</v>
      </c>
      <c r="Z10" s="5">
        <v>0.016</v>
      </c>
      <c r="AA10" s="5">
        <v>0.024</v>
      </c>
      <c r="AB10" s="5">
        <v>0.024</v>
      </c>
      <c r="AC10" s="5">
        <v>0.7</v>
      </c>
      <c r="AD10" s="5">
        <v>0.7</v>
      </c>
      <c r="AE10" s="5">
        <v>0.26</v>
      </c>
      <c r="AF10" s="5">
        <v>0.26</v>
      </c>
    </row>
    <row r="11" spans="1:32" ht="11.25" customHeight="1" hidden="1">
      <c r="A11" s="56"/>
      <c r="B11" s="5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24.75" customHeight="1">
      <c r="A12" s="56">
        <v>388</v>
      </c>
      <c r="B12" s="54" t="s">
        <v>50</v>
      </c>
      <c r="C12" s="5">
        <v>200</v>
      </c>
      <c r="D12" s="5">
        <v>200</v>
      </c>
      <c r="E12" s="11">
        <v>2.4</v>
      </c>
      <c r="F12" s="11">
        <v>2.4</v>
      </c>
      <c r="G12" s="5">
        <v>0</v>
      </c>
      <c r="H12" s="5">
        <v>0</v>
      </c>
      <c r="I12" s="5">
        <v>0.3</v>
      </c>
      <c r="J12" s="5">
        <v>0.3</v>
      </c>
      <c r="K12" s="5">
        <v>0.3</v>
      </c>
      <c r="L12" s="5">
        <v>0.3</v>
      </c>
      <c r="M12" s="11">
        <v>23.3</v>
      </c>
      <c r="N12" s="11">
        <v>23.3</v>
      </c>
      <c r="O12" s="5">
        <v>117.6</v>
      </c>
      <c r="P12" s="5">
        <v>117.6</v>
      </c>
      <c r="Q12" s="5">
        <v>100</v>
      </c>
      <c r="R12" s="5">
        <v>100</v>
      </c>
      <c r="S12" s="5">
        <v>35</v>
      </c>
      <c r="T12" s="5">
        <v>35</v>
      </c>
      <c r="U12" s="5">
        <v>23</v>
      </c>
      <c r="V12" s="5">
        <v>23</v>
      </c>
      <c r="W12" s="5">
        <v>0.26</v>
      </c>
      <c r="X12" s="5">
        <v>0.26</v>
      </c>
      <c r="Y12" s="5">
        <v>0.226</v>
      </c>
      <c r="Z12" s="5">
        <v>0.226</v>
      </c>
      <c r="AA12" s="5">
        <v>0.1</v>
      </c>
      <c r="AB12" s="5">
        <v>0.1</v>
      </c>
      <c r="AC12" s="5">
        <v>133</v>
      </c>
      <c r="AD12" s="5">
        <v>133</v>
      </c>
      <c r="AE12" s="5">
        <v>0.08</v>
      </c>
      <c r="AF12" s="5">
        <v>0.08</v>
      </c>
    </row>
    <row r="13" spans="1:32" ht="27.75" customHeight="1">
      <c r="A13" s="56">
        <v>1</v>
      </c>
      <c r="B13" s="52" t="s">
        <v>88</v>
      </c>
      <c r="C13" s="5">
        <v>40</v>
      </c>
      <c r="D13" s="5">
        <v>60</v>
      </c>
      <c r="E13" s="5">
        <v>2.36</v>
      </c>
      <c r="F13" s="5">
        <v>3.54</v>
      </c>
      <c r="G13" s="5">
        <v>0.08</v>
      </c>
      <c r="H13" s="5">
        <v>0.12</v>
      </c>
      <c r="I13" s="5">
        <v>7.49</v>
      </c>
      <c r="J13" s="5">
        <v>11.23</v>
      </c>
      <c r="K13" s="5">
        <v>0.24</v>
      </c>
      <c r="L13" s="5">
        <v>0.36</v>
      </c>
      <c r="M13" s="5">
        <v>14.89</v>
      </c>
      <c r="N13" s="5">
        <v>22.33</v>
      </c>
      <c r="O13" s="5">
        <v>136</v>
      </c>
      <c r="P13" s="5">
        <v>204</v>
      </c>
      <c r="Q13" s="5">
        <v>8.4</v>
      </c>
      <c r="R13" s="5">
        <v>12.6</v>
      </c>
      <c r="S13" s="5">
        <v>22.5</v>
      </c>
      <c r="T13" s="5">
        <v>33.75</v>
      </c>
      <c r="U13" s="5">
        <v>4.2</v>
      </c>
      <c r="V13" s="5">
        <v>6.3</v>
      </c>
      <c r="W13" s="5">
        <v>0.35</v>
      </c>
      <c r="X13" s="5">
        <v>0.52</v>
      </c>
      <c r="Y13" s="5">
        <v>0.034</v>
      </c>
      <c r="Z13" s="5">
        <v>0.051</v>
      </c>
      <c r="AA13" s="5">
        <v>0.021</v>
      </c>
      <c r="AB13" s="5">
        <v>0.032</v>
      </c>
      <c r="AC13" s="5">
        <v>0</v>
      </c>
      <c r="AD13" s="5">
        <v>0</v>
      </c>
      <c r="AE13" s="5">
        <v>0.28</v>
      </c>
      <c r="AF13" s="5">
        <v>0.42</v>
      </c>
    </row>
    <row r="14" spans="1:32" ht="36.75" customHeight="1">
      <c r="A14" s="56" t="s">
        <v>64</v>
      </c>
      <c r="B14" s="54" t="s">
        <v>67</v>
      </c>
      <c r="C14" s="5">
        <v>35</v>
      </c>
      <c r="D14" s="5">
        <v>70</v>
      </c>
      <c r="E14" s="5">
        <v>3.16</v>
      </c>
      <c r="F14" s="5">
        <v>3.95</v>
      </c>
      <c r="G14" s="5">
        <v>0</v>
      </c>
      <c r="H14" s="5">
        <v>0</v>
      </c>
      <c r="I14" s="5">
        <v>0.4</v>
      </c>
      <c r="J14" s="5">
        <v>0.5</v>
      </c>
      <c r="K14" s="5">
        <v>0.4</v>
      </c>
      <c r="L14" s="5">
        <v>0.5</v>
      </c>
      <c r="M14" s="5">
        <v>19.32</v>
      </c>
      <c r="N14" s="5" t="s">
        <v>92</v>
      </c>
      <c r="O14" s="5">
        <v>93.52</v>
      </c>
      <c r="P14" s="5">
        <v>187.04</v>
      </c>
      <c r="Q14" s="5">
        <v>9.2</v>
      </c>
      <c r="R14" s="5">
        <v>11.5</v>
      </c>
      <c r="S14" s="5">
        <v>34.8</v>
      </c>
      <c r="T14" s="5">
        <v>43.5</v>
      </c>
      <c r="U14" s="5">
        <v>13.2</v>
      </c>
      <c r="V14" s="5">
        <v>16.5</v>
      </c>
      <c r="W14" s="5">
        <v>0.44</v>
      </c>
      <c r="X14" s="5">
        <v>0.55</v>
      </c>
      <c r="Y14" s="5">
        <v>0.04</v>
      </c>
      <c r="Z14" s="5">
        <v>0.05</v>
      </c>
      <c r="AA14" s="5">
        <v>0.036</v>
      </c>
      <c r="AB14" s="5">
        <v>0.045</v>
      </c>
      <c r="AC14" s="5">
        <v>0</v>
      </c>
      <c r="AD14" s="5">
        <v>0</v>
      </c>
      <c r="AE14" s="5">
        <v>1.24</v>
      </c>
      <c r="AF14" s="5">
        <v>1.55</v>
      </c>
    </row>
    <row r="15" spans="1:32" ht="24" customHeight="1">
      <c r="A15" s="8"/>
      <c r="B15" s="12" t="s">
        <v>24</v>
      </c>
      <c r="C15" s="13"/>
      <c r="D15" s="13"/>
      <c r="E15" s="13">
        <f aca="true" t="shared" si="0" ref="E15:AF15">SUM(E8:E14)</f>
        <v>21.040000000000003</v>
      </c>
      <c r="F15" s="13">
        <f t="shared" si="0"/>
        <v>28.49</v>
      </c>
      <c r="G15" s="13">
        <f t="shared" si="0"/>
        <v>8.149999999999999</v>
      </c>
      <c r="H15" s="13">
        <f t="shared" si="0"/>
        <v>12.209999999999999</v>
      </c>
      <c r="I15" s="13">
        <f t="shared" si="0"/>
        <v>21.81</v>
      </c>
      <c r="J15" s="13">
        <f t="shared" si="0"/>
        <v>31.68</v>
      </c>
      <c r="K15" s="13">
        <f t="shared" si="0"/>
        <v>4.25</v>
      </c>
      <c r="L15" s="13">
        <f t="shared" si="0"/>
        <v>5.99</v>
      </c>
      <c r="M15" s="13">
        <f t="shared" si="0"/>
        <v>129.84</v>
      </c>
      <c r="N15" s="13">
        <f t="shared" si="0"/>
        <v>132.79</v>
      </c>
      <c r="O15" s="13">
        <f t="shared" si="0"/>
        <v>852.22</v>
      </c>
      <c r="P15" s="14">
        <f t="shared" si="0"/>
        <v>1090.64</v>
      </c>
      <c r="Q15" s="14">
        <f t="shared" si="0"/>
        <v>183.35</v>
      </c>
      <c r="R15" s="14">
        <f t="shared" si="0"/>
        <v>203.25</v>
      </c>
      <c r="S15" s="14">
        <f t="shared" si="0"/>
        <v>362.99</v>
      </c>
      <c r="T15" s="14">
        <f t="shared" si="0"/>
        <v>480.51</v>
      </c>
      <c r="U15" s="14">
        <f t="shared" si="0"/>
        <v>95.11000000000001</v>
      </c>
      <c r="V15" s="14">
        <f t="shared" si="0"/>
        <v>115.94</v>
      </c>
      <c r="W15" s="14">
        <f t="shared" si="0"/>
        <v>3.4299999999999997</v>
      </c>
      <c r="X15" s="14">
        <f t="shared" si="0"/>
        <v>4.72</v>
      </c>
      <c r="Y15" s="14">
        <f t="shared" si="0"/>
        <v>0.39599999999999996</v>
      </c>
      <c r="Z15" s="14">
        <f t="shared" si="0"/>
        <v>0.45299999999999996</v>
      </c>
      <c r="AA15" s="14">
        <f t="shared" si="0"/>
        <v>0.27799999999999997</v>
      </c>
      <c r="AB15" s="14">
        <f t="shared" si="0"/>
        <v>0.337</v>
      </c>
      <c r="AC15" s="14">
        <f t="shared" si="0"/>
        <v>134.1</v>
      </c>
      <c r="AD15" s="14">
        <f t="shared" si="0"/>
        <v>134.3</v>
      </c>
      <c r="AE15" s="14">
        <f t="shared" si="0"/>
        <v>4.630000000000001</v>
      </c>
      <c r="AF15" s="14">
        <f t="shared" si="0"/>
        <v>6.31</v>
      </c>
    </row>
    <row r="16" spans="1:32" ht="25.5" customHeight="1">
      <c r="A16" s="78" t="s">
        <v>25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</row>
    <row r="17" spans="1:32" ht="54" customHeight="1">
      <c r="A17" s="54">
        <v>112</v>
      </c>
      <c r="B17" s="54" t="s">
        <v>84</v>
      </c>
      <c r="C17" s="4">
        <v>250</v>
      </c>
      <c r="D17" s="4">
        <v>300</v>
      </c>
      <c r="E17" s="5">
        <v>2.57</v>
      </c>
      <c r="F17" s="5">
        <v>3.08</v>
      </c>
      <c r="G17" s="5">
        <v>0</v>
      </c>
      <c r="H17" s="5">
        <v>0</v>
      </c>
      <c r="I17" s="5">
        <v>2.78</v>
      </c>
      <c r="J17" s="5">
        <v>3.34</v>
      </c>
      <c r="K17" s="5">
        <v>2.78</v>
      </c>
      <c r="L17" s="5">
        <v>3.34</v>
      </c>
      <c r="M17" s="5">
        <v>15.69</v>
      </c>
      <c r="N17" s="5">
        <v>18.84</v>
      </c>
      <c r="O17" s="5">
        <v>109</v>
      </c>
      <c r="P17" s="5">
        <v>130.93</v>
      </c>
      <c r="Q17" s="5">
        <v>29.5</v>
      </c>
      <c r="R17" s="5">
        <v>35.43</v>
      </c>
      <c r="S17" s="5">
        <v>57.73</v>
      </c>
      <c r="T17" s="5">
        <v>69.34</v>
      </c>
      <c r="U17" s="5">
        <v>23.8</v>
      </c>
      <c r="V17" s="5">
        <v>28.59</v>
      </c>
      <c r="W17" s="5">
        <v>1</v>
      </c>
      <c r="X17" s="5">
        <v>1.2</v>
      </c>
      <c r="Y17" s="5">
        <v>0.09</v>
      </c>
      <c r="Z17" s="5">
        <v>0.11</v>
      </c>
      <c r="AA17" s="5">
        <v>0.05</v>
      </c>
      <c r="AB17" s="5">
        <v>0.06</v>
      </c>
      <c r="AC17" s="5">
        <v>6.07</v>
      </c>
      <c r="AD17" s="5">
        <v>7.3</v>
      </c>
      <c r="AE17" s="5">
        <v>0.96</v>
      </c>
      <c r="AF17" s="5">
        <v>1.15</v>
      </c>
    </row>
    <row r="18" spans="1:32" ht="39.75" customHeight="1">
      <c r="A18" s="54">
        <v>291</v>
      </c>
      <c r="B18" s="54" t="s">
        <v>94</v>
      </c>
      <c r="C18" s="4">
        <v>180</v>
      </c>
      <c r="D18" s="4">
        <v>230</v>
      </c>
      <c r="E18" s="5">
        <v>18.01</v>
      </c>
      <c r="F18" s="5">
        <v>22.51</v>
      </c>
      <c r="G18" s="5">
        <v>14.17</v>
      </c>
      <c r="H18" s="5">
        <v>17.74</v>
      </c>
      <c r="I18" s="5">
        <v>8.95</v>
      </c>
      <c r="J18" s="5">
        <v>11.19</v>
      </c>
      <c r="K18" s="4">
        <v>0.49</v>
      </c>
      <c r="L18" s="4">
        <v>0.67</v>
      </c>
      <c r="M18" s="5">
        <v>36.45</v>
      </c>
      <c r="N18" s="5">
        <v>45.56</v>
      </c>
      <c r="O18" s="5">
        <v>298.67</v>
      </c>
      <c r="P18" s="5">
        <v>373.54</v>
      </c>
      <c r="Q18" s="5">
        <v>36.09</v>
      </c>
      <c r="R18" s="5">
        <v>45.11</v>
      </c>
      <c r="S18" s="5">
        <v>189.33</v>
      </c>
      <c r="T18" s="5">
        <v>237.32</v>
      </c>
      <c r="U18" s="5">
        <v>55.6</v>
      </c>
      <c r="V18" s="5">
        <v>70.75</v>
      </c>
      <c r="W18" s="5">
        <v>1.86</v>
      </c>
      <c r="X18" s="5">
        <v>2.32</v>
      </c>
      <c r="Y18" s="5">
        <v>0.15</v>
      </c>
      <c r="Z18" s="5">
        <v>0.182</v>
      </c>
      <c r="AA18" s="5">
        <v>0.15</v>
      </c>
      <c r="AB18" s="5">
        <v>0.182</v>
      </c>
      <c r="AC18" s="5">
        <v>6.53</v>
      </c>
      <c r="AD18" s="5">
        <v>8.16</v>
      </c>
      <c r="AE18" s="5">
        <v>5.3</v>
      </c>
      <c r="AF18" s="5">
        <v>6.62</v>
      </c>
    </row>
    <row r="19" spans="1:32" ht="24" customHeight="1">
      <c r="A19" s="56">
        <v>389</v>
      </c>
      <c r="B19" s="60" t="s">
        <v>106</v>
      </c>
      <c r="C19" s="5">
        <v>200</v>
      </c>
      <c r="D19" s="5">
        <v>200</v>
      </c>
      <c r="E19" s="5">
        <v>1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20.2</v>
      </c>
      <c r="N19" s="5">
        <v>20.2</v>
      </c>
      <c r="O19" s="5">
        <v>84.8</v>
      </c>
      <c r="P19" s="5">
        <v>84.8</v>
      </c>
      <c r="Q19" s="5">
        <v>14</v>
      </c>
      <c r="R19" s="5">
        <v>14</v>
      </c>
      <c r="S19" s="5">
        <v>14</v>
      </c>
      <c r="T19" s="5">
        <v>14</v>
      </c>
      <c r="U19" s="5">
        <v>8</v>
      </c>
      <c r="V19" s="5">
        <v>8</v>
      </c>
      <c r="W19" s="5">
        <v>2.8</v>
      </c>
      <c r="X19" s="5">
        <v>2.8</v>
      </c>
      <c r="Y19" s="5">
        <v>0.022</v>
      </c>
      <c r="Z19" s="5">
        <v>0.022</v>
      </c>
      <c r="AA19" s="5">
        <v>0.022</v>
      </c>
      <c r="AB19" s="5">
        <v>0.022</v>
      </c>
      <c r="AC19" s="5">
        <v>4</v>
      </c>
      <c r="AD19" s="5">
        <v>4</v>
      </c>
      <c r="AE19" s="5">
        <v>0.2</v>
      </c>
      <c r="AF19" s="5">
        <v>0.2</v>
      </c>
    </row>
    <row r="20" spans="1:32" ht="3" customHeight="1">
      <c r="A20" s="56"/>
      <c r="B20" s="5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40.5" customHeight="1">
      <c r="A21" s="56" t="s">
        <v>64</v>
      </c>
      <c r="B21" s="54" t="s">
        <v>114</v>
      </c>
      <c r="C21" s="4">
        <v>115</v>
      </c>
      <c r="D21" s="4">
        <v>115</v>
      </c>
      <c r="E21" s="5">
        <v>2.2</v>
      </c>
      <c r="F21" s="5">
        <v>2.2</v>
      </c>
      <c r="G21" s="5">
        <v>2.2</v>
      </c>
      <c r="H21" s="5">
        <v>2.2</v>
      </c>
      <c r="I21" s="5">
        <v>5</v>
      </c>
      <c r="J21" s="5">
        <v>5</v>
      </c>
      <c r="K21" s="5">
        <v>5</v>
      </c>
      <c r="L21" s="5">
        <v>5</v>
      </c>
      <c r="M21" s="5">
        <v>16</v>
      </c>
      <c r="N21" s="5">
        <v>16</v>
      </c>
      <c r="O21" s="5">
        <v>120</v>
      </c>
      <c r="P21" s="5">
        <v>120</v>
      </c>
      <c r="Q21" s="5">
        <v>115</v>
      </c>
      <c r="R21" s="5">
        <v>115</v>
      </c>
      <c r="S21" s="5">
        <v>87</v>
      </c>
      <c r="T21" s="5">
        <v>87</v>
      </c>
      <c r="U21" s="5">
        <v>14</v>
      </c>
      <c r="V21" s="5">
        <v>14</v>
      </c>
      <c r="W21" s="5">
        <v>0.1</v>
      </c>
      <c r="X21" s="5">
        <v>0.1</v>
      </c>
      <c r="Y21" s="5">
        <v>0.03</v>
      </c>
      <c r="Z21" s="5">
        <v>0.03</v>
      </c>
      <c r="AA21" s="5">
        <v>0.15</v>
      </c>
      <c r="AB21" s="5">
        <v>0.15</v>
      </c>
      <c r="AC21" s="5">
        <v>0.6</v>
      </c>
      <c r="AD21" s="5">
        <v>0.6</v>
      </c>
      <c r="AE21" s="5">
        <v>0.2</v>
      </c>
      <c r="AF21" s="5">
        <v>0.2</v>
      </c>
    </row>
    <row r="22" spans="1:32" ht="1.5" customHeight="1">
      <c r="A22" s="56"/>
      <c r="B22" s="6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30" customHeight="1">
      <c r="A23" s="56" t="s">
        <v>64</v>
      </c>
      <c r="B23" s="60" t="s">
        <v>73</v>
      </c>
      <c r="C23" s="50">
        <v>35</v>
      </c>
      <c r="D23" s="50">
        <v>70</v>
      </c>
      <c r="E23" s="19">
        <v>2.24</v>
      </c>
      <c r="F23" s="19">
        <v>3.36</v>
      </c>
      <c r="G23" s="19">
        <v>0</v>
      </c>
      <c r="H23" s="19">
        <v>0</v>
      </c>
      <c r="I23" s="19">
        <v>0.44</v>
      </c>
      <c r="J23" s="19">
        <v>0.66</v>
      </c>
      <c r="K23" s="19">
        <v>0.44</v>
      </c>
      <c r="L23" s="19">
        <v>0.66</v>
      </c>
      <c r="M23" s="19">
        <v>19.76</v>
      </c>
      <c r="N23" s="19">
        <v>29.64</v>
      </c>
      <c r="O23" s="19">
        <v>91.96</v>
      </c>
      <c r="P23" s="19">
        <v>183.92</v>
      </c>
      <c r="Q23" s="19">
        <v>9.2</v>
      </c>
      <c r="R23" s="19">
        <v>13.8</v>
      </c>
      <c r="S23" s="19">
        <v>42.4</v>
      </c>
      <c r="T23" s="19">
        <v>63.6</v>
      </c>
      <c r="U23" s="19">
        <v>10</v>
      </c>
      <c r="V23" s="19">
        <v>15</v>
      </c>
      <c r="W23" s="19">
        <v>1.24</v>
      </c>
      <c r="X23" s="19">
        <v>1.86</v>
      </c>
      <c r="Y23" s="19">
        <v>0.04</v>
      </c>
      <c r="Z23" s="19">
        <v>0.07</v>
      </c>
      <c r="AA23" s="19">
        <v>0.036</v>
      </c>
      <c r="AB23" s="19">
        <v>0.054</v>
      </c>
      <c r="AC23" s="19">
        <v>0</v>
      </c>
      <c r="AD23" s="19">
        <v>0</v>
      </c>
      <c r="AE23" s="19">
        <v>1.2</v>
      </c>
      <c r="AF23" s="19">
        <v>1.82</v>
      </c>
    </row>
    <row r="24" spans="1:32" ht="3" customHeight="1">
      <c r="A24" s="56"/>
      <c r="B24" s="60"/>
      <c r="C24" s="50"/>
      <c r="D24" s="50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1:32" ht="0.75" customHeight="1">
      <c r="A25" s="56"/>
      <c r="B25" s="5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30" customHeight="1">
      <c r="A26" s="8"/>
      <c r="B26" s="12" t="s">
        <v>24</v>
      </c>
      <c r="C26" s="6"/>
      <c r="D26" s="13"/>
      <c r="E26" s="67">
        <f aca="true" t="shared" si="1" ref="E26:AF26">SUM(E17:E25)</f>
        <v>26.020000000000003</v>
      </c>
      <c r="F26" s="67">
        <f t="shared" si="1"/>
        <v>32.150000000000006</v>
      </c>
      <c r="G26" s="67">
        <f t="shared" si="1"/>
        <v>16.37</v>
      </c>
      <c r="H26" s="67">
        <f t="shared" si="1"/>
        <v>19.939999999999998</v>
      </c>
      <c r="I26" s="67">
        <f t="shared" si="1"/>
        <v>17.169999999999998</v>
      </c>
      <c r="J26" s="67">
        <f>SUM(J17:J25)</f>
        <v>20.19</v>
      </c>
      <c r="K26" s="67">
        <f t="shared" si="1"/>
        <v>8.709999999999999</v>
      </c>
      <c r="L26" s="67">
        <f t="shared" si="1"/>
        <v>9.67</v>
      </c>
      <c r="M26" s="68">
        <f t="shared" si="1"/>
        <v>108.10000000000001</v>
      </c>
      <c r="N26" s="67">
        <f t="shared" si="1"/>
        <v>130.24</v>
      </c>
      <c r="O26" s="67">
        <f t="shared" si="1"/>
        <v>704.4300000000001</v>
      </c>
      <c r="P26" s="67">
        <f t="shared" si="1"/>
        <v>893.1899999999999</v>
      </c>
      <c r="Q26" s="67">
        <f t="shared" si="1"/>
        <v>203.79</v>
      </c>
      <c r="R26" s="68">
        <f t="shared" si="1"/>
        <v>223.34</v>
      </c>
      <c r="S26" s="67">
        <f t="shared" si="1"/>
        <v>390.46</v>
      </c>
      <c r="T26" s="68">
        <f t="shared" si="1"/>
        <v>471.26</v>
      </c>
      <c r="U26" s="67">
        <f t="shared" si="1"/>
        <v>111.4</v>
      </c>
      <c r="V26" s="67">
        <f t="shared" si="1"/>
        <v>136.34</v>
      </c>
      <c r="W26" s="67">
        <f t="shared" si="1"/>
        <v>7</v>
      </c>
      <c r="X26" s="67">
        <f t="shared" si="1"/>
        <v>8.28</v>
      </c>
      <c r="Y26" s="67">
        <f t="shared" si="1"/>
        <v>0.332</v>
      </c>
      <c r="Z26" s="67">
        <f t="shared" si="1"/>
        <v>0.414</v>
      </c>
      <c r="AA26" s="67">
        <f>SUM(AA17:AA25)</f>
        <v>0.408</v>
      </c>
      <c r="AB26" s="67">
        <f t="shared" si="1"/>
        <v>0.468</v>
      </c>
      <c r="AC26" s="67">
        <f t="shared" si="1"/>
        <v>17.200000000000003</v>
      </c>
      <c r="AD26" s="67">
        <f t="shared" si="1"/>
        <v>20.060000000000002</v>
      </c>
      <c r="AE26" s="68">
        <f t="shared" si="1"/>
        <v>7.86</v>
      </c>
      <c r="AF26" s="67">
        <f t="shared" si="1"/>
        <v>9.99</v>
      </c>
    </row>
    <row r="27" spans="1:32" ht="27.75" customHeight="1">
      <c r="A27" s="44"/>
      <c r="B27" s="45" t="s">
        <v>26</v>
      </c>
      <c r="C27" s="46"/>
      <c r="D27" s="66"/>
      <c r="E27" s="69">
        <f>E15+E26</f>
        <v>47.06</v>
      </c>
      <c r="F27" s="69">
        <f>F15+F26</f>
        <v>60.64</v>
      </c>
      <c r="G27" s="69">
        <f>F15+F26</f>
        <v>60.64</v>
      </c>
      <c r="H27" s="69">
        <f aca="true" t="shared" si="2" ref="H27:T27">H15+H26</f>
        <v>32.15</v>
      </c>
      <c r="I27" s="69">
        <f t="shared" si="2"/>
        <v>38.98</v>
      </c>
      <c r="J27" s="69">
        <f t="shared" si="2"/>
        <v>51.870000000000005</v>
      </c>
      <c r="K27" s="69">
        <f t="shared" si="2"/>
        <v>12.959999999999999</v>
      </c>
      <c r="L27" s="69">
        <f t="shared" si="2"/>
        <v>15.66</v>
      </c>
      <c r="M27" s="70">
        <f t="shared" si="2"/>
        <v>237.94</v>
      </c>
      <c r="N27" s="69">
        <f t="shared" si="2"/>
        <v>263.03</v>
      </c>
      <c r="O27" s="69">
        <f t="shared" si="2"/>
        <v>1556.65</v>
      </c>
      <c r="P27" s="69">
        <f t="shared" si="2"/>
        <v>1983.83</v>
      </c>
      <c r="Q27" s="69">
        <f t="shared" si="2"/>
        <v>387.14</v>
      </c>
      <c r="R27" s="70">
        <f t="shared" si="2"/>
        <v>426.59000000000003</v>
      </c>
      <c r="S27" s="69">
        <f t="shared" si="2"/>
        <v>753.45</v>
      </c>
      <c r="T27" s="70">
        <f t="shared" si="2"/>
        <v>951.77</v>
      </c>
      <c r="U27" s="69">
        <f>U15</f>
        <v>95.11000000000001</v>
      </c>
      <c r="V27" s="69">
        <f aca="true" t="shared" si="3" ref="V27:AF27">V15+V26</f>
        <v>252.28</v>
      </c>
      <c r="W27" s="69">
        <f t="shared" si="3"/>
        <v>10.43</v>
      </c>
      <c r="X27" s="69">
        <f t="shared" si="3"/>
        <v>13</v>
      </c>
      <c r="Y27" s="69">
        <f t="shared" si="3"/>
        <v>0.728</v>
      </c>
      <c r="Z27" s="69">
        <f t="shared" si="3"/>
        <v>0.867</v>
      </c>
      <c r="AA27" s="69">
        <f t="shared" si="3"/>
        <v>0.6859999999999999</v>
      </c>
      <c r="AB27" s="69">
        <f t="shared" si="3"/>
        <v>0.805</v>
      </c>
      <c r="AC27" s="69">
        <f t="shared" si="3"/>
        <v>151.3</v>
      </c>
      <c r="AD27" s="69">
        <f t="shared" si="3"/>
        <v>154.36</v>
      </c>
      <c r="AE27" s="70">
        <f t="shared" si="3"/>
        <v>12.490000000000002</v>
      </c>
      <c r="AF27" s="69">
        <f t="shared" si="3"/>
        <v>16.3</v>
      </c>
    </row>
    <row r="28" spans="1:32" ht="27.75" customHeight="1">
      <c r="A28" s="34"/>
      <c r="B28" s="40"/>
      <c r="C28" s="41"/>
      <c r="D28" s="41"/>
      <c r="E28" s="34"/>
      <c r="F28" s="34"/>
      <c r="G28" s="34"/>
      <c r="H28" s="34"/>
      <c r="I28" s="34"/>
      <c r="J28" s="34"/>
      <c r="K28" s="34"/>
      <c r="L28" s="34"/>
      <c r="M28" s="42"/>
      <c r="N28" s="34"/>
      <c r="O28" s="34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</row>
    <row r="29" spans="1:32" ht="31.5" customHeight="1">
      <c r="A29" s="88" t="s">
        <v>49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</row>
    <row r="30" spans="1:32" ht="15" customHeight="1">
      <c r="A30" s="78" t="s">
        <v>0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ht="16.5" customHeight="1">
      <c r="A31" s="81" t="s">
        <v>1</v>
      </c>
      <c r="B31" s="82" t="s">
        <v>2</v>
      </c>
      <c r="C31" s="81" t="s">
        <v>3</v>
      </c>
      <c r="D31" s="81"/>
      <c r="E31" s="81" t="s">
        <v>4</v>
      </c>
      <c r="F31" s="81"/>
      <c r="G31" s="81"/>
      <c r="H31" s="81"/>
      <c r="I31" s="81"/>
      <c r="J31" s="81"/>
      <c r="K31" s="81"/>
      <c r="L31" s="81"/>
      <c r="M31" s="81"/>
      <c r="N31" s="81"/>
      <c r="O31" s="81" t="s">
        <v>28</v>
      </c>
      <c r="P31" s="81"/>
      <c r="Q31" s="82" t="s">
        <v>6</v>
      </c>
      <c r="R31" s="82"/>
      <c r="S31" s="82"/>
      <c r="T31" s="82"/>
      <c r="U31" s="82"/>
      <c r="V31" s="82"/>
      <c r="W31" s="82"/>
      <c r="X31" s="82"/>
      <c r="Y31" s="83" t="s">
        <v>7</v>
      </c>
      <c r="Z31" s="83"/>
      <c r="AA31" s="83"/>
      <c r="AB31" s="83"/>
      <c r="AC31" s="83"/>
      <c r="AD31" s="83"/>
      <c r="AE31" s="83"/>
      <c r="AF31" s="83"/>
    </row>
    <row r="32" spans="1:32" ht="30" customHeight="1">
      <c r="A32" s="81"/>
      <c r="B32" s="82"/>
      <c r="C32" s="84" t="s">
        <v>61</v>
      </c>
      <c r="D32" s="84" t="s">
        <v>63</v>
      </c>
      <c r="E32" s="87" t="s">
        <v>8</v>
      </c>
      <c r="F32" s="87"/>
      <c r="G32" s="87"/>
      <c r="H32" s="87"/>
      <c r="I32" s="87" t="s">
        <v>9</v>
      </c>
      <c r="J32" s="87"/>
      <c r="K32" s="87"/>
      <c r="L32" s="87"/>
      <c r="M32" s="81" t="s">
        <v>10</v>
      </c>
      <c r="N32" s="81"/>
      <c r="O32" s="84" t="s">
        <v>61</v>
      </c>
      <c r="P32" s="84" t="s">
        <v>63</v>
      </c>
      <c r="Q32" s="83" t="s">
        <v>11</v>
      </c>
      <c r="R32" s="83"/>
      <c r="S32" s="83" t="s">
        <v>12</v>
      </c>
      <c r="T32" s="83"/>
      <c r="U32" s="83" t="s">
        <v>13</v>
      </c>
      <c r="V32" s="83"/>
      <c r="W32" s="83" t="s">
        <v>14</v>
      </c>
      <c r="X32" s="83"/>
      <c r="Y32" s="83" t="s">
        <v>15</v>
      </c>
      <c r="Z32" s="83"/>
      <c r="AA32" s="83" t="s">
        <v>16</v>
      </c>
      <c r="AB32" s="83"/>
      <c r="AC32" s="83" t="s">
        <v>17</v>
      </c>
      <c r="AD32" s="83"/>
      <c r="AE32" s="83" t="s">
        <v>18</v>
      </c>
      <c r="AF32" s="83"/>
    </row>
    <row r="33" spans="1:32" ht="26.25" customHeight="1">
      <c r="A33" s="81"/>
      <c r="B33" s="82"/>
      <c r="C33" s="85"/>
      <c r="D33" s="85"/>
      <c r="E33" s="87" t="s">
        <v>19</v>
      </c>
      <c r="F33" s="87"/>
      <c r="G33" s="81" t="s">
        <v>20</v>
      </c>
      <c r="H33" s="81"/>
      <c r="I33" s="87" t="s">
        <v>19</v>
      </c>
      <c r="J33" s="87"/>
      <c r="K33" s="81" t="s">
        <v>21</v>
      </c>
      <c r="L33" s="81"/>
      <c r="M33" s="81"/>
      <c r="N33" s="81"/>
      <c r="O33" s="85"/>
      <c r="P33" s="85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ht="25.5" customHeight="1">
      <c r="A34" s="81"/>
      <c r="B34" s="82"/>
      <c r="C34" s="86"/>
      <c r="D34" s="86"/>
      <c r="E34" s="3" t="s">
        <v>58</v>
      </c>
      <c r="F34" s="3" t="s">
        <v>60</v>
      </c>
      <c r="G34" s="3" t="s">
        <v>58</v>
      </c>
      <c r="H34" s="3" t="s">
        <v>60</v>
      </c>
      <c r="I34" s="3" t="s">
        <v>58</v>
      </c>
      <c r="J34" s="3" t="s">
        <v>60</v>
      </c>
      <c r="K34" s="3" t="s">
        <v>58</v>
      </c>
      <c r="L34" s="3" t="s">
        <v>60</v>
      </c>
      <c r="M34" s="3" t="s">
        <v>58</v>
      </c>
      <c r="N34" s="3" t="s">
        <v>60</v>
      </c>
      <c r="O34" s="86"/>
      <c r="P34" s="86"/>
      <c r="Q34" s="3" t="s">
        <v>58</v>
      </c>
      <c r="R34" s="3" t="s">
        <v>60</v>
      </c>
      <c r="S34" s="3" t="s">
        <v>58</v>
      </c>
      <c r="T34" s="3" t="s">
        <v>60</v>
      </c>
      <c r="U34" s="3" t="s">
        <v>58</v>
      </c>
      <c r="V34" s="3" t="s">
        <v>60</v>
      </c>
      <c r="W34" s="3" t="s">
        <v>58</v>
      </c>
      <c r="X34" s="3" t="s">
        <v>60</v>
      </c>
      <c r="Y34" s="3" t="s">
        <v>58</v>
      </c>
      <c r="Z34" s="3" t="s">
        <v>60</v>
      </c>
      <c r="AA34" s="3" t="s">
        <v>58</v>
      </c>
      <c r="AB34" s="3" t="s">
        <v>60</v>
      </c>
      <c r="AC34" s="3" t="s">
        <v>58</v>
      </c>
      <c r="AD34" s="3" t="s">
        <v>60</v>
      </c>
      <c r="AE34" s="3" t="s">
        <v>58</v>
      </c>
      <c r="AF34" s="3" t="s">
        <v>60</v>
      </c>
    </row>
    <row r="35" spans="1:32" ht="54.75" customHeight="1">
      <c r="A35" s="54">
        <v>173</v>
      </c>
      <c r="B35" s="54" t="s">
        <v>93</v>
      </c>
      <c r="C35" s="5">
        <v>250</v>
      </c>
      <c r="D35" s="5">
        <v>300</v>
      </c>
      <c r="E35" s="5">
        <v>8.64</v>
      </c>
      <c r="F35" s="5">
        <v>10.28</v>
      </c>
      <c r="G35" s="5">
        <v>2.95</v>
      </c>
      <c r="H35" s="5">
        <v>3.51</v>
      </c>
      <c r="I35" s="5">
        <v>11.06</v>
      </c>
      <c r="J35" s="5">
        <v>13.16</v>
      </c>
      <c r="K35" s="5">
        <v>0.64</v>
      </c>
      <c r="L35" s="5">
        <v>0.76</v>
      </c>
      <c r="M35" s="5">
        <v>44.32</v>
      </c>
      <c r="N35" s="5">
        <v>52.76</v>
      </c>
      <c r="O35" s="5">
        <v>371.42</v>
      </c>
      <c r="P35" s="5">
        <v>425.71</v>
      </c>
      <c r="Q35" s="5">
        <v>146.77</v>
      </c>
      <c r="R35" s="5">
        <v>174.76</v>
      </c>
      <c r="S35" s="5">
        <v>221.3</v>
      </c>
      <c r="T35" s="5">
        <v>263.45</v>
      </c>
      <c r="U35" s="5">
        <v>44.33</v>
      </c>
      <c r="V35" s="5">
        <v>52.73</v>
      </c>
      <c r="W35" s="5">
        <v>2.34</v>
      </c>
      <c r="X35" s="5">
        <v>2.78</v>
      </c>
      <c r="Y35" s="5">
        <v>0.14</v>
      </c>
      <c r="Z35" s="5">
        <v>0.16</v>
      </c>
      <c r="AA35" s="5">
        <v>0.17</v>
      </c>
      <c r="AB35" s="5">
        <v>0.2</v>
      </c>
      <c r="AC35" s="5">
        <v>0.96</v>
      </c>
      <c r="AD35" s="5">
        <v>1.14</v>
      </c>
      <c r="AE35" s="5">
        <v>0.74</v>
      </c>
      <c r="AF35" s="5">
        <v>0.88</v>
      </c>
    </row>
    <row r="36" spans="1:32" ht="38.25" customHeight="1">
      <c r="A36" s="54">
        <v>386</v>
      </c>
      <c r="B36" s="54" t="s">
        <v>85</v>
      </c>
      <c r="C36" s="4">
        <v>125</v>
      </c>
      <c r="D36" s="4">
        <v>125</v>
      </c>
      <c r="E36" s="5">
        <v>3.63</v>
      </c>
      <c r="F36" s="5">
        <v>3.63</v>
      </c>
      <c r="G36" s="5">
        <v>3.63</v>
      </c>
      <c r="H36" s="5">
        <v>3.63</v>
      </c>
      <c r="I36" s="5">
        <v>3.13</v>
      </c>
      <c r="J36" s="5">
        <v>3.13</v>
      </c>
      <c r="K36" s="5">
        <v>0</v>
      </c>
      <c r="L36" s="5">
        <v>0</v>
      </c>
      <c r="M36" s="5">
        <v>5</v>
      </c>
      <c r="N36" s="5">
        <v>5</v>
      </c>
      <c r="O36" s="5">
        <v>62.5</v>
      </c>
      <c r="P36" s="5">
        <v>62.5</v>
      </c>
      <c r="Q36" s="5">
        <v>150</v>
      </c>
      <c r="R36" s="5">
        <v>150</v>
      </c>
      <c r="S36" s="5">
        <v>112.5</v>
      </c>
      <c r="T36" s="5">
        <v>112.5</v>
      </c>
      <c r="U36" s="5">
        <v>17.5</v>
      </c>
      <c r="V36" s="5">
        <v>17.5</v>
      </c>
      <c r="W36" s="5">
        <v>0.13</v>
      </c>
      <c r="X36" s="5">
        <v>0.13</v>
      </c>
      <c r="Y36" s="5">
        <v>0.05</v>
      </c>
      <c r="Z36" s="5">
        <v>0.05</v>
      </c>
      <c r="AA36" s="5">
        <v>0.21</v>
      </c>
      <c r="AB36" s="5">
        <v>0.21</v>
      </c>
      <c r="AC36" s="5">
        <v>0.88</v>
      </c>
      <c r="AD36" s="5">
        <v>0.88</v>
      </c>
      <c r="AE36" s="5">
        <v>0.12</v>
      </c>
      <c r="AF36" s="5">
        <v>0.123</v>
      </c>
    </row>
    <row r="37" spans="1:32" ht="28.5" customHeight="1">
      <c r="A37" s="56">
        <v>2</v>
      </c>
      <c r="B37" s="54" t="s">
        <v>74</v>
      </c>
      <c r="C37" s="5">
        <v>55</v>
      </c>
      <c r="D37" s="5">
        <v>55</v>
      </c>
      <c r="E37" s="5">
        <v>2.4</v>
      </c>
      <c r="F37" s="5">
        <v>2.4</v>
      </c>
      <c r="G37" s="5">
        <v>0.04</v>
      </c>
      <c r="H37" s="5">
        <v>0.04</v>
      </c>
      <c r="I37" s="5">
        <v>3.78</v>
      </c>
      <c r="J37" s="5">
        <v>3.78</v>
      </c>
      <c r="K37" s="5">
        <v>0.24</v>
      </c>
      <c r="L37" s="5">
        <v>0.24</v>
      </c>
      <c r="M37" s="5">
        <v>27.83</v>
      </c>
      <c r="N37" s="5">
        <v>27.83</v>
      </c>
      <c r="O37" s="5">
        <v>156</v>
      </c>
      <c r="P37" s="5">
        <v>156</v>
      </c>
      <c r="Q37" s="5">
        <v>10</v>
      </c>
      <c r="R37" s="5">
        <v>10</v>
      </c>
      <c r="S37" s="5">
        <v>22.8</v>
      </c>
      <c r="T37" s="5">
        <v>22.8</v>
      </c>
      <c r="U37" s="5">
        <v>5.6</v>
      </c>
      <c r="V37" s="5">
        <v>5.6</v>
      </c>
      <c r="W37" s="5">
        <v>0.6</v>
      </c>
      <c r="X37" s="5">
        <v>0.6</v>
      </c>
      <c r="Y37" s="5">
        <v>0.04</v>
      </c>
      <c r="Z37" s="5">
        <v>0.04</v>
      </c>
      <c r="AA37" s="5">
        <v>0.019</v>
      </c>
      <c r="AB37" s="5">
        <v>0.019</v>
      </c>
      <c r="AC37" s="5">
        <v>0.1</v>
      </c>
      <c r="AD37" s="5">
        <v>0.1</v>
      </c>
      <c r="AE37" s="5">
        <v>0.3</v>
      </c>
      <c r="AF37" s="5">
        <v>0.3</v>
      </c>
    </row>
    <row r="38" spans="1:32" ht="30.75" customHeight="1">
      <c r="A38" s="56">
        <v>380</v>
      </c>
      <c r="B38" s="54" t="s">
        <v>69</v>
      </c>
      <c r="C38" s="5">
        <v>200</v>
      </c>
      <c r="D38" s="5">
        <v>200</v>
      </c>
      <c r="E38" s="5">
        <v>2.94</v>
      </c>
      <c r="F38" s="5">
        <v>2.94</v>
      </c>
      <c r="G38" s="5">
        <v>2.68</v>
      </c>
      <c r="H38" s="5">
        <v>2.68</v>
      </c>
      <c r="I38" s="5">
        <v>1.99</v>
      </c>
      <c r="J38" s="5">
        <v>1.99</v>
      </c>
      <c r="K38" s="5">
        <v>0.1</v>
      </c>
      <c r="L38" s="5">
        <v>0.1</v>
      </c>
      <c r="M38" s="5">
        <v>20.92</v>
      </c>
      <c r="N38" s="5">
        <v>20.92</v>
      </c>
      <c r="O38" s="5">
        <v>113.4</v>
      </c>
      <c r="P38" s="5">
        <v>113.4</v>
      </c>
      <c r="Q38" s="5">
        <v>128.78</v>
      </c>
      <c r="R38" s="5">
        <v>128.78</v>
      </c>
      <c r="S38" s="5">
        <v>86.56</v>
      </c>
      <c r="T38" s="5">
        <v>86.56</v>
      </c>
      <c r="U38" s="5">
        <v>12.88</v>
      </c>
      <c r="V38" s="5">
        <v>12.88</v>
      </c>
      <c r="W38" s="5">
        <v>0.08</v>
      </c>
      <c r="X38" s="5">
        <v>0.08</v>
      </c>
      <c r="Y38" s="5">
        <v>0.02</v>
      </c>
      <c r="Z38" s="5">
        <v>0.02</v>
      </c>
      <c r="AA38" s="5">
        <v>0.08</v>
      </c>
      <c r="AB38" s="5">
        <v>0.08</v>
      </c>
      <c r="AC38" s="5">
        <v>0.38</v>
      </c>
      <c r="AD38" s="5">
        <v>0.38</v>
      </c>
      <c r="AE38" s="5">
        <v>0.08</v>
      </c>
      <c r="AF38" s="5">
        <v>0.08</v>
      </c>
    </row>
    <row r="39" spans="1:32" ht="28.5" customHeight="1">
      <c r="A39" s="56">
        <v>338</v>
      </c>
      <c r="B39" s="54" t="s">
        <v>83</v>
      </c>
      <c r="C39" s="5">
        <v>200</v>
      </c>
      <c r="D39" s="5">
        <v>200</v>
      </c>
      <c r="E39" s="11">
        <v>0.8</v>
      </c>
      <c r="F39" s="11">
        <v>0.8</v>
      </c>
      <c r="G39" s="5">
        <v>0</v>
      </c>
      <c r="H39" s="5">
        <v>0</v>
      </c>
      <c r="I39" s="5">
        <v>0.8</v>
      </c>
      <c r="J39" s="5">
        <v>0.8</v>
      </c>
      <c r="K39" s="5">
        <v>0.8</v>
      </c>
      <c r="L39" s="5">
        <v>0.8</v>
      </c>
      <c r="M39" s="11">
        <v>16.9</v>
      </c>
      <c r="N39" s="11">
        <v>19.6</v>
      </c>
      <c r="O39" s="5">
        <v>94</v>
      </c>
      <c r="P39" s="5">
        <v>94</v>
      </c>
      <c r="Q39" s="5">
        <v>34</v>
      </c>
      <c r="R39" s="5">
        <v>34</v>
      </c>
      <c r="S39" s="5">
        <v>22</v>
      </c>
      <c r="T39" s="5">
        <v>22</v>
      </c>
      <c r="U39" s="5">
        <v>18</v>
      </c>
      <c r="V39" s="5">
        <v>18</v>
      </c>
      <c r="W39" s="5">
        <v>4.4</v>
      </c>
      <c r="X39" s="5">
        <v>4.4</v>
      </c>
      <c r="Y39" s="5">
        <v>0.06</v>
      </c>
      <c r="Z39" s="5">
        <v>0.06</v>
      </c>
      <c r="AA39" s="5">
        <v>0.04</v>
      </c>
      <c r="AB39" s="5">
        <v>0.04</v>
      </c>
      <c r="AC39" s="5">
        <v>20</v>
      </c>
      <c r="AD39" s="5">
        <v>20</v>
      </c>
      <c r="AE39" s="5">
        <v>0.6</v>
      </c>
      <c r="AF39" s="5">
        <v>0.6</v>
      </c>
    </row>
    <row r="40" spans="1:32" ht="12" customHeight="1">
      <c r="A40" s="56"/>
      <c r="B40" s="5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5.25" customHeight="1" hidden="1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54.75" customHeight="1">
      <c r="A42" s="8"/>
      <c r="B42" s="12" t="s">
        <v>24</v>
      </c>
      <c r="C42" s="13"/>
      <c r="D42" s="13"/>
      <c r="E42" s="67">
        <f aca="true" t="shared" si="4" ref="E42:AF42">SUM(E35:E41)</f>
        <v>18.41</v>
      </c>
      <c r="F42" s="67">
        <f t="shared" si="4"/>
        <v>20.05</v>
      </c>
      <c r="G42" s="68">
        <f t="shared" si="4"/>
        <v>9.3</v>
      </c>
      <c r="H42" s="67">
        <f>SUM(H35:H41)</f>
        <v>9.86</v>
      </c>
      <c r="I42" s="67">
        <f t="shared" si="4"/>
        <v>20.76</v>
      </c>
      <c r="J42" s="67">
        <f t="shared" si="4"/>
        <v>22.86</v>
      </c>
      <c r="K42" s="67">
        <f t="shared" si="4"/>
        <v>1.78</v>
      </c>
      <c r="L42" s="68">
        <f t="shared" si="4"/>
        <v>1.9000000000000001</v>
      </c>
      <c r="M42" s="67">
        <f t="shared" si="4"/>
        <v>114.97</v>
      </c>
      <c r="N42" s="67">
        <f t="shared" si="4"/>
        <v>126.11000000000001</v>
      </c>
      <c r="O42" s="67">
        <f t="shared" si="4"/>
        <v>797.32</v>
      </c>
      <c r="P42" s="67">
        <f t="shared" si="4"/>
        <v>851.61</v>
      </c>
      <c r="Q42" s="67">
        <f t="shared" si="4"/>
        <v>469.54999999999995</v>
      </c>
      <c r="R42" s="68">
        <f t="shared" si="4"/>
        <v>497.53999999999996</v>
      </c>
      <c r="S42" s="67">
        <f t="shared" si="4"/>
        <v>465.16</v>
      </c>
      <c r="T42" s="67">
        <f t="shared" si="4"/>
        <v>507.31</v>
      </c>
      <c r="U42" s="67">
        <f t="shared" si="4"/>
        <v>98.30999999999999</v>
      </c>
      <c r="V42" s="68">
        <f t="shared" si="4"/>
        <v>106.70999999999998</v>
      </c>
      <c r="W42" s="67">
        <f t="shared" si="4"/>
        <v>7.550000000000001</v>
      </c>
      <c r="X42" s="67">
        <f t="shared" si="4"/>
        <v>7.99</v>
      </c>
      <c r="Y42" s="67">
        <f t="shared" si="4"/>
        <v>0.31</v>
      </c>
      <c r="Z42" s="67">
        <f t="shared" si="4"/>
        <v>0.33</v>
      </c>
      <c r="AA42" s="67">
        <f t="shared" si="4"/>
        <v>0.519</v>
      </c>
      <c r="AB42" s="67">
        <f t="shared" si="4"/>
        <v>0.549</v>
      </c>
      <c r="AC42" s="67">
        <f t="shared" si="4"/>
        <v>22.32</v>
      </c>
      <c r="AD42" s="67">
        <f t="shared" si="4"/>
        <v>22.5</v>
      </c>
      <c r="AE42" s="67">
        <f t="shared" si="4"/>
        <v>1.8399999999999999</v>
      </c>
      <c r="AF42" s="67">
        <f t="shared" si="4"/>
        <v>1.983</v>
      </c>
    </row>
    <row r="43" spans="1:32" ht="48" customHeight="1">
      <c r="A43" s="78" t="s">
        <v>25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40.5" customHeight="1">
      <c r="A44" s="56">
        <v>82</v>
      </c>
      <c r="B44" s="54" t="s">
        <v>86</v>
      </c>
      <c r="C44" s="6">
        <v>250</v>
      </c>
      <c r="D44" s="6">
        <v>300</v>
      </c>
      <c r="E44" s="5">
        <v>1.8</v>
      </c>
      <c r="F44" s="5">
        <v>2.17</v>
      </c>
      <c r="G44" s="5">
        <v>0</v>
      </c>
      <c r="H44" s="5">
        <v>0</v>
      </c>
      <c r="I44" s="5">
        <v>4.92</v>
      </c>
      <c r="J44" s="5">
        <v>5.91</v>
      </c>
      <c r="K44" s="5">
        <v>4.92</v>
      </c>
      <c r="L44" s="5">
        <v>5.91</v>
      </c>
      <c r="M44" s="5">
        <v>10.93</v>
      </c>
      <c r="N44" s="5">
        <v>13.12</v>
      </c>
      <c r="O44" s="5">
        <v>103.75</v>
      </c>
      <c r="P44" s="5">
        <v>124.62</v>
      </c>
      <c r="Q44" s="5">
        <v>49.72</v>
      </c>
      <c r="R44" s="5">
        <v>59.73</v>
      </c>
      <c r="S44" s="5">
        <v>54.6</v>
      </c>
      <c r="T44" s="5">
        <v>65.59</v>
      </c>
      <c r="U44" s="5">
        <v>26.12</v>
      </c>
      <c r="V44" s="5">
        <v>31.38</v>
      </c>
      <c r="W44" s="5">
        <v>1.22</v>
      </c>
      <c r="X44" s="5">
        <v>1.47</v>
      </c>
      <c r="Y44" s="5">
        <v>0.05</v>
      </c>
      <c r="Z44" s="5">
        <v>0.06</v>
      </c>
      <c r="AA44" s="5">
        <v>0.047</v>
      </c>
      <c r="AB44" s="5">
        <v>0.057</v>
      </c>
      <c r="AC44" s="5">
        <v>10.6</v>
      </c>
      <c r="AD44" s="5">
        <v>12.82</v>
      </c>
      <c r="AE44" s="5">
        <v>0.6</v>
      </c>
      <c r="AF44" s="5">
        <v>0.72</v>
      </c>
    </row>
    <row r="45" spans="1:32" ht="45.75" customHeight="1">
      <c r="A45" s="56">
        <v>289</v>
      </c>
      <c r="B45" s="52" t="s">
        <v>104</v>
      </c>
      <c r="C45" s="6">
        <v>180</v>
      </c>
      <c r="D45" s="6">
        <v>230</v>
      </c>
      <c r="E45" s="5">
        <v>12.81</v>
      </c>
      <c r="F45" s="5">
        <v>17.08</v>
      </c>
      <c r="G45" s="5">
        <v>10.64</v>
      </c>
      <c r="H45" s="5">
        <v>14.19</v>
      </c>
      <c r="I45" s="5">
        <v>10.65</v>
      </c>
      <c r="J45" s="5">
        <v>14.19</v>
      </c>
      <c r="K45" s="5">
        <v>4.24</v>
      </c>
      <c r="L45" s="5">
        <v>5.65</v>
      </c>
      <c r="M45" s="5">
        <v>15.2</v>
      </c>
      <c r="N45" s="5">
        <v>20.26</v>
      </c>
      <c r="O45" s="5">
        <v>208</v>
      </c>
      <c r="P45" s="5">
        <v>277</v>
      </c>
      <c r="Q45" s="5">
        <v>28.59</v>
      </c>
      <c r="R45" s="5">
        <v>38.12</v>
      </c>
      <c r="S45" s="5">
        <v>138.1</v>
      </c>
      <c r="T45" s="5">
        <v>184.13</v>
      </c>
      <c r="U45" s="5">
        <v>36</v>
      </c>
      <c r="V45" s="5">
        <v>48</v>
      </c>
      <c r="W45" s="5">
        <v>1.83</v>
      </c>
      <c r="X45" s="5">
        <v>2.44</v>
      </c>
      <c r="Y45" s="5">
        <v>0.09</v>
      </c>
      <c r="Z45" s="5">
        <v>0.12</v>
      </c>
      <c r="AA45" s="5">
        <v>0.14</v>
      </c>
      <c r="AB45" s="5">
        <v>0.186</v>
      </c>
      <c r="AC45" s="5">
        <v>11.7</v>
      </c>
      <c r="AD45" s="5">
        <v>15.6</v>
      </c>
      <c r="AE45" s="5">
        <v>4.51</v>
      </c>
      <c r="AF45" s="5">
        <v>6.01</v>
      </c>
    </row>
    <row r="46" spans="1:32" ht="47.25" customHeight="1">
      <c r="A46" s="56" t="s">
        <v>78</v>
      </c>
      <c r="B46" s="53" t="s">
        <v>54</v>
      </c>
      <c r="C46" s="50">
        <v>60</v>
      </c>
      <c r="D46" s="50">
        <v>60</v>
      </c>
      <c r="E46" s="5">
        <v>1</v>
      </c>
      <c r="F46" s="5">
        <v>1</v>
      </c>
      <c r="G46" s="5">
        <v>0</v>
      </c>
      <c r="H46" s="5">
        <v>0</v>
      </c>
      <c r="I46" s="5">
        <v>7</v>
      </c>
      <c r="J46" s="5">
        <v>7</v>
      </c>
      <c r="K46" s="4">
        <v>7</v>
      </c>
      <c r="L46" s="4">
        <v>7</v>
      </c>
      <c r="M46" s="5">
        <v>7</v>
      </c>
      <c r="N46" s="5">
        <v>7</v>
      </c>
      <c r="O46" s="5">
        <v>81</v>
      </c>
      <c r="P46" s="5">
        <v>81</v>
      </c>
      <c r="Q46" s="5">
        <v>26.5</v>
      </c>
      <c r="R46" s="5">
        <v>26.5</v>
      </c>
      <c r="S46" s="5">
        <v>47</v>
      </c>
      <c r="T46" s="5">
        <v>47</v>
      </c>
      <c r="U46" s="5">
        <v>23</v>
      </c>
      <c r="V46" s="5">
        <v>23</v>
      </c>
      <c r="W46" s="5">
        <v>0.7</v>
      </c>
      <c r="X46" s="5">
        <v>0.7</v>
      </c>
      <c r="Y46" s="5">
        <v>0.05</v>
      </c>
      <c r="Z46" s="5">
        <v>0.05</v>
      </c>
      <c r="AA46" s="5">
        <v>0.06</v>
      </c>
      <c r="AB46" s="5">
        <v>0.06</v>
      </c>
      <c r="AC46" s="5">
        <v>7</v>
      </c>
      <c r="AD46" s="5">
        <v>7</v>
      </c>
      <c r="AE46" s="5">
        <v>0.8</v>
      </c>
      <c r="AF46" s="5">
        <v>0.8</v>
      </c>
    </row>
    <row r="47" spans="1:32" ht="39.75" customHeight="1">
      <c r="A47" s="56">
        <v>388</v>
      </c>
      <c r="B47" s="54" t="s">
        <v>77</v>
      </c>
      <c r="C47" s="4">
        <v>200</v>
      </c>
      <c r="D47" s="4">
        <v>200</v>
      </c>
      <c r="E47" s="5">
        <v>0.68</v>
      </c>
      <c r="F47" s="5">
        <v>0.68</v>
      </c>
      <c r="G47" s="5">
        <v>0</v>
      </c>
      <c r="H47" s="5">
        <v>0</v>
      </c>
      <c r="I47" s="5">
        <v>0.28</v>
      </c>
      <c r="J47" s="5">
        <v>0.28</v>
      </c>
      <c r="K47" s="4">
        <v>0.28</v>
      </c>
      <c r="L47" s="4">
        <v>0.28</v>
      </c>
      <c r="M47" s="5">
        <v>20.76</v>
      </c>
      <c r="N47" s="5">
        <v>20.76</v>
      </c>
      <c r="O47" s="5">
        <v>88.2</v>
      </c>
      <c r="P47" s="5">
        <v>88.2</v>
      </c>
      <c r="Q47" s="5">
        <v>21.34</v>
      </c>
      <c r="R47" s="5">
        <v>21.34</v>
      </c>
      <c r="S47" s="5">
        <v>3.44</v>
      </c>
      <c r="T47" s="5">
        <v>3.44</v>
      </c>
      <c r="U47" s="5">
        <v>3.44</v>
      </c>
      <c r="V47" s="5">
        <v>3.44</v>
      </c>
      <c r="W47" s="5">
        <v>0.63</v>
      </c>
      <c r="X47" s="5">
        <v>0.63</v>
      </c>
      <c r="Y47" s="5">
        <v>0.012</v>
      </c>
      <c r="Z47" s="5">
        <v>0.012</v>
      </c>
      <c r="AA47" s="5">
        <v>0.056</v>
      </c>
      <c r="AB47" s="5">
        <v>0.056</v>
      </c>
      <c r="AC47" s="5">
        <v>100</v>
      </c>
      <c r="AD47" s="5">
        <v>100</v>
      </c>
      <c r="AE47" s="5">
        <v>0.24</v>
      </c>
      <c r="AF47" s="5">
        <v>0.24</v>
      </c>
    </row>
    <row r="48" spans="1:32" ht="44.25" customHeight="1">
      <c r="A48" s="56" t="s">
        <v>64</v>
      </c>
      <c r="B48" s="60" t="s">
        <v>73</v>
      </c>
      <c r="C48" s="50">
        <v>35</v>
      </c>
      <c r="D48" s="50">
        <v>70</v>
      </c>
      <c r="E48" s="19">
        <v>2.24</v>
      </c>
      <c r="F48" s="19">
        <v>3.36</v>
      </c>
      <c r="G48" s="19">
        <v>0</v>
      </c>
      <c r="H48" s="19">
        <v>0</v>
      </c>
      <c r="I48" s="19">
        <v>0.44</v>
      </c>
      <c r="J48" s="19">
        <v>0.66</v>
      </c>
      <c r="K48" s="19">
        <v>0.44</v>
      </c>
      <c r="L48" s="19">
        <v>0.66</v>
      </c>
      <c r="M48" s="19">
        <v>19.76</v>
      </c>
      <c r="N48" s="19">
        <v>29.64</v>
      </c>
      <c r="O48" s="19">
        <v>91.96</v>
      </c>
      <c r="P48" s="19">
        <v>183.92</v>
      </c>
      <c r="Q48" s="19">
        <v>9.2</v>
      </c>
      <c r="R48" s="19">
        <v>13.8</v>
      </c>
      <c r="S48" s="19">
        <v>42.4</v>
      </c>
      <c r="T48" s="19">
        <v>63.6</v>
      </c>
      <c r="U48" s="19">
        <v>10</v>
      </c>
      <c r="V48" s="19">
        <v>15</v>
      </c>
      <c r="W48" s="19">
        <v>1.24</v>
      </c>
      <c r="X48" s="19">
        <v>1.86</v>
      </c>
      <c r="Y48" s="19">
        <v>0.04</v>
      </c>
      <c r="Z48" s="19">
        <v>0.07</v>
      </c>
      <c r="AA48" s="19">
        <v>0.036</v>
      </c>
      <c r="AB48" s="19">
        <v>0.054</v>
      </c>
      <c r="AC48" s="19">
        <v>0</v>
      </c>
      <c r="AD48" s="19">
        <v>0</v>
      </c>
      <c r="AE48" s="19">
        <v>1.2</v>
      </c>
      <c r="AF48" s="19">
        <v>1.82</v>
      </c>
    </row>
    <row r="49" spans="1:32" ht="38.25" customHeight="1">
      <c r="A49" s="56">
        <v>338</v>
      </c>
      <c r="B49" s="54" t="s">
        <v>51</v>
      </c>
      <c r="C49" s="5">
        <v>200</v>
      </c>
      <c r="D49" s="5">
        <v>200</v>
      </c>
      <c r="E49" s="5">
        <v>3</v>
      </c>
      <c r="F49" s="5">
        <v>3</v>
      </c>
      <c r="G49" s="5">
        <v>0</v>
      </c>
      <c r="H49" s="5">
        <v>0</v>
      </c>
      <c r="I49" s="5">
        <v>1</v>
      </c>
      <c r="J49" s="5">
        <v>1</v>
      </c>
      <c r="K49" s="5">
        <v>1</v>
      </c>
      <c r="L49" s="5">
        <v>1</v>
      </c>
      <c r="M49" s="5">
        <v>42</v>
      </c>
      <c r="N49" s="5">
        <v>42</v>
      </c>
      <c r="O49" s="5">
        <v>192</v>
      </c>
      <c r="P49" s="5">
        <v>192</v>
      </c>
      <c r="Q49" s="5">
        <v>16</v>
      </c>
      <c r="R49" s="5">
        <v>16</v>
      </c>
      <c r="S49" s="5">
        <v>46</v>
      </c>
      <c r="T49" s="5">
        <v>46</v>
      </c>
      <c r="U49" s="5">
        <v>82</v>
      </c>
      <c r="V49" s="5">
        <v>82</v>
      </c>
      <c r="W49" s="5">
        <v>1.2</v>
      </c>
      <c r="X49" s="5">
        <v>1.2</v>
      </c>
      <c r="Y49" s="5">
        <v>0.08</v>
      </c>
      <c r="Z49" s="5">
        <v>0.08</v>
      </c>
      <c r="AA49" s="5">
        <v>0.09</v>
      </c>
      <c r="AB49" s="5">
        <v>0.09</v>
      </c>
      <c r="AC49" s="5">
        <v>20</v>
      </c>
      <c r="AD49" s="5">
        <v>20</v>
      </c>
      <c r="AE49" s="5">
        <v>1.2</v>
      </c>
      <c r="AF49" s="5">
        <v>1.2</v>
      </c>
    </row>
    <row r="50" spans="1:32" ht="1.5" customHeight="1">
      <c r="A50" s="56"/>
      <c r="B50" s="59"/>
      <c r="C50" s="50"/>
      <c r="D50" s="5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 ht="4.5" customHeight="1">
      <c r="A51" s="63"/>
      <c r="B51" s="60"/>
      <c r="C51" s="50"/>
      <c r="D51" s="50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 ht="21" customHeight="1">
      <c r="A52" s="20"/>
      <c r="B52" s="21" t="s">
        <v>24</v>
      </c>
      <c r="C52" s="13"/>
      <c r="D52" s="13"/>
      <c r="E52" s="71">
        <f>E44+E45+E46+E49+E50+E51</f>
        <v>18.61</v>
      </c>
      <c r="F52" s="71">
        <f>F44+F45+F46+F49+F50+F51</f>
        <v>23.25</v>
      </c>
      <c r="G52" s="71">
        <f>G44+G45+G45+G46+G49+G50+G51</f>
        <v>21.28</v>
      </c>
      <c r="H52" s="71">
        <f aca="true" t="shared" si="5" ref="H52:AF52">H44+H45+H46+H49+H50+H51</f>
        <v>14.19</v>
      </c>
      <c r="I52" s="71">
        <f t="shared" si="5"/>
        <v>23.57</v>
      </c>
      <c r="J52" s="71">
        <f t="shared" si="5"/>
        <v>28.1</v>
      </c>
      <c r="K52" s="71">
        <f t="shared" si="5"/>
        <v>17.16</v>
      </c>
      <c r="L52" s="71">
        <f t="shared" si="5"/>
        <v>19.560000000000002</v>
      </c>
      <c r="M52" s="71">
        <f t="shared" si="5"/>
        <v>75.13</v>
      </c>
      <c r="N52" s="71">
        <f t="shared" si="5"/>
        <v>82.38</v>
      </c>
      <c r="O52" s="71">
        <f t="shared" si="5"/>
        <v>584.75</v>
      </c>
      <c r="P52" s="71">
        <f t="shared" si="5"/>
        <v>674.62</v>
      </c>
      <c r="Q52" s="71">
        <f t="shared" si="5"/>
        <v>120.81</v>
      </c>
      <c r="R52" s="71">
        <f t="shared" si="5"/>
        <v>140.35</v>
      </c>
      <c r="S52" s="71">
        <f t="shared" si="5"/>
        <v>285.7</v>
      </c>
      <c r="T52" s="71">
        <f t="shared" si="5"/>
        <v>342.72</v>
      </c>
      <c r="U52" s="71">
        <f t="shared" si="5"/>
        <v>167.12</v>
      </c>
      <c r="V52" s="71">
        <f t="shared" si="5"/>
        <v>184.38</v>
      </c>
      <c r="W52" s="71">
        <f t="shared" si="5"/>
        <v>4.95</v>
      </c>
      <c r="X52" s="71">
        <f t="shared" si="5"/>
        <v>5.8100000000000005</v>
      </c>
      <c r="Y52" s="71">
        <f t="shared" si="5"/>
        <v>0.27</v>
      </c>
      <c r="Z52" s="71">
        <f t="shared" si="5"/>
        <v>0.31</v>
      </c>
      <c r="AA52" s="71">
        <f t="shared" si="5"/>
        <v>0.33699999999999997</v>
      </c>
      <c r="AB52" s="71">
        <f t="shared" si="5"/>
        <v>0.393</v>
      </c>
      <c r="AC52" s="71">
        <f t="shared" si="5"/>
        <v>49.3</v>
      </c>
      <c r="AD52" s="71">
        <f t="shared" si="5"/>
        <v>55.42</v>
      </c>
      <c r="AE52" s="71">
        <f t="shared" si="5"/>
        <v>7.109999999999999</v>
      </c>
      <c r="AF52" s="71">
        <f t="shared" si="5"/>
        <v>8.729999999999999</v>
      </c>
    </row>
    <row r="53" spans="1:32" ht="27" customHeight="1">
      <c r="A53" s="6"/>
      <c r="B53" s="45" t="s">
        <v>29</v>
      </c>
      <c r="C53" s="13"/>
      <c r="D53" s="13"/>
      <c r="E53" s="67">
        <f>E42+E52</f>
        <v>37.019999999999996</v>
      </c>
      <c r="F53" s="67">
        <f>F42+F52</f>
        <v>43.3</v>
      </c>
      <c r="G53" s="68">
        <f>G42+G52</f>
        <v>30.580000000000002</v>
      </c>
      <c r="H53" s="67">
        <f>H42+H52</f>
        <v>24.049999999999997</v>
      </c>
      <c r="I53" s="67">
        <f>I52+I42</f>
        <v>44.33</v>
      </c>
      <c r="J53" s="67">
        <f>K42+K52</f>
        <v>18.94</v>
      </c>
      <c r="K53" s="67">
        <f aca="true" t="shared" si="6" ref="K53:AF53">K42+K52</f>
        <v>18.94</v>
      </c>
      <c r="L53" s="68">
        <f t="shared" si="6"/>
        <v>21.46</v>
      </c>
      <c r="M53" s="67">
        <f t="shared" si="6"/>
        <v>190.1</v>
      </c>
      <c r="N53" s="67">
        <f t="shared" si="6"/>
        <v>208.49</v>
      </c>
      <c r="O53" s="67">
        <f t="shared" si="6"/>
        <v>1382.0700000000002</v>
      </c>
      <c r="P53" s="67">
        <f t="shared" si="6"/>
        <v>1526.23</v>
      </c>
      <c r="Q53" s="67">
        <f t="shared" si="6"/>
        <v>590.3599999999999</v>
      </c>
      <c r="R53" s="68">
        <f t="shared" si="6"/>
        <v>637.89</v>
      </c>
      <c r="S53" s="67">
        <f t="shared" si="6"/>
        <v>750.86</v>
      </c>
      <c r="T53" s="67">
        <f t="shared" si="6"/>
        <v>850.03</v>
      </c>
      <c r="U53" s="71">
        <f t="shared" si="6"/>
        <v>265.43</v>
      </c>
      <c r="V53" s="71">
        <f t="shared" si="6"/>
        <v>291.09</v>
      </c>
      <c r="W53" s="71">
        <f t="shared" si="6"/>
        <v>12.5</v>
      </c>
      <c r="X53" s="71">
        <f t="shared" si="6"/>
        <v>13.8</v>
      </c>
      <c r="Y53" s="67">
        <f t="shared" si="6"/>
        <v>0.5800000000000001</v>
      </c>
      <c r="Z53" s="67">
        <f t="shared" si="6"/>
        <v>0.64</v>
      </c>
      <c r="AA53" s="67">
        <f t="shared" si="6"/>
        <v>0.856</v>
      </c>
      <c r="AB53" s="67">
        <f t="shared" si="6"/>
        <v>0.9420000000000001</v>
      </c>
      <c r="AC53" s="67">
        <f t="shared" si="6"/>
        <v>71.62</v>
      </c>
      <c r="AD53" s="67">
        <f t="shared" si="6"/>
        <v>77.92</v>
      </c>
      <c r="AE53" s="67">
        <f t="shared" si="6"/>
        <v>8.95</v>
      </c>
      <c r="AF53" s="67">
        <f t="shared" si="6"/>
        <v>10.713</v>
      </c>
    </row>
    <row r="54" spans="1:32" ht="15" customHeight="1" thickBot="1">
      <c r="A54" s="22"/>
      <c r="B54" s="48"/>
      <c r="C54" s="23"/>
      <c r="D54" s="23"/>
      <c r="E54" s="23"/>
      <c r="F54" s="23"/>
      <c r="G54" s="24"/>
      <c r="H54" s="23"/>
      <c r="I54" s="23"/>
      <c r="J54" s="23"/>
      <c r="K54" s="23"/>
      <c r="L54" s="24"/>
      <c r="M54" s="23"/>
      <c r="N54" s="23"/>
      <c r="O54" s="23"/>
      <c r="P54" s="25"/>
      <c r="Q54" s="25"/>
      <c r="R54" s="26"/>
      <c r="S54" s="25"/>
      <c r="T54" s="25"/>
      <c r="U54" s="27"/>
      <c r="V54" s="27"/>
      <c r="W54" s="27"/>
      <c r="X54" s="27"/>
      <c r="Y54" s="25"/>
      <c r="Z54" s="25"/>
      <c r="AA54" s="25"/>
      <c r="AB54" s="25"/>
      <c r="AC54" s="25"/>
      <c r="AD54" s="25"/>
      <c r="AE54" s="25"/>
      <c r="AF54" s="28"/>
    </row>
    <row r="55" spans="1:32" ht="16.5" customHeight="1">
      <c r="A55" s="80" t="s">
        <v>30</v>
      </c>
      <c r="B55" s="8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</row>
    <row r="56" spans="1:32" ht="29.25" customHeight="1">
      <c r="A56" s="77" t="s">
        <v>0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8"/>
    </row>
    <row r="57" spans="1:32" ht="48" customHeight="1">
      <c r="A57" s="81" t="s">
        <v>1</v>
      </c>
      <c r="B57" s="82" t="s">
        <v>2</v>
      </c>
      <c r="C57" s="81" t="s">
        <v>3</v>
      </c>
      <c r="D57" s="81"/>
      <c r="E57" s="81" t="s">
        <v>4</v>
      </c>
      <c r="F57" s="81"/>
      <c r="G57" s="81"/>
      <c r="H57" s="81"/>
      <c r="I57" s="81"/>
      <c r="J57" s="81"/>
      <c r="K57" s="81"/>
      <c r="L57" s="81"/>
      <c r="M57" s="81"/>
      <c r="N57" s="81"/>
      <c r="O57" s="81" t="s">
        <v>31</v>
      </c>
      <c r="P57" s="81"/>
      <c r="Q57" s="82" t="s">
        <v>6</v>
      </c>
      <c r="R57" s="82"/>
      <c r="S57" s="82"/>
      <c r="T57" s="82"/>
      <c r="U57" s="82"/>
      <c r="V57" s="82"/>
      <c r="W57" s="82"/>
      <c r="X57" s="82"/>
      <c r="Y57" s="83" t="s">
        <v>7</v>
      </c>
      <c r="Z57" s="83"/>
      <c r="AA57" s="83"/>
      <c r="AB57" s="83"/>
      <c r="AC57" s="83"/>
      <c r="AD57" s="83"/>
      <c r="AE57" s="83"/>
      <c r="AF57" s="83"/>
    </row>
    <row r="58" spans="1:32" ht="23.25" customHeight="1" hidden="1">
      <c r="A58" s="81"/>
      <c r="B58" s="82"/>
      <c r="C58" s="84" t="s">
        <v>61</v>
      </c>
      <c r="D58" s="84" t="s">
        <v>63</v>
      </c>
      <c r="E58" s="87" t="s">
        <v>8</v>
      </c>
      <c r="F58" s="87"/>
      <c r="G58" s="87"/>
      <c r="H58" s="87"/>
      <c r="I58" s="87" t="s">
        <v>9</v>
      </c>
      <c r="J58" s="87"/>
      <c r="K58" s="87"/>
      <c r="L58" s="87"/>
      <c r="M58" s="81" t="s">
        <v>10</v>
      </c>
      <c r="N58" s="81"/>
      <c r="O58" s="84" t="s">
        <v>61</v>
      </c>
      <c r="P58" s="84" t="s">
        <v>63</v>
      </c>
      <c r="Q58" s="83" t="s">
        <v>11</v>
      </c>
      <c r="R58" s="83"/>
      <c r="S58" s="83" t="s">
        <v>12</v>
      </c>
      <c r="T58" s="83"/>
      <c r="U58" s="83" t="s">
        <v>13</v>
      </c>
      <c r="V58" s="83"/>
      <c r="W58" s="83" t="s">
        <v>14</v>
      </c>
      <c r="X58" s="83"/>
      <c r="Y58" s="83" t="s">
        <v>15</v>
      </c>
      <c r="Z58" s="83"/>
      <c r="AA58" s="83" t="s">
        <v>16</v>
      </c>
      <c r="AB58" s="83"/>
      <c r="AC58" s="83" t="s">
        <v>17</v>
      </c>
      <c r="AD58" s="83"/>
      <c r="AE58" s="83" t="s">
        <v>18</v>
      </c>
      <c r="AF58" s="83"/>
    </row>
    <row r="59" spans="1:34" ht="32.25" customHeight="1">
      <c r="A59" s="81"/>
      <c r="B59" s="82"/>
      <c r="C59" s="85"/>
      <c r="D59" s="85"/>
      <c r="E59" s="87" t="s">
        <v>96</v>
      </c>
      <c r="F59" s="87"/>
      <c r="G59" s="81" t="s">
        <v>20</v>
      </c>
      <c r="H59" s="81"/>
      <c r="I59" s="87" t="s">
        <v>19</v>
      </c>
      <c r="J59" s="87"/>
      <c r="K59" s="81" t="s">
        <v>21</v>
      </c>
      <c r="L59" s="81"/>
      <c r="M59" s="81"/>
      <c r="N59" s="81"/>
      <c r="O59" s="85"/>
      <c r="P59" s="85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43"/>
      <c r="AH59" s="43"/>
    </row>
    <row r="60" spans="1:32" ht="32.25" customHeight="1">
      <c r="A60" s="81"/>
      <c r="B60" s="82"/>
      <c r="C60" s="86"/>
      <c r="D60" s="86"/>
      <c r="E60" s="3" t="s">
        <v>58</v>
      </c>
      <c r="F60" s="3" t="s">
        <v>60</v>
      </c>
      <c r="G60" s="3" t="s">
        <v>58</v>
      </c>
      <c r="H60" s="3" t="s">
        <v>60</v>
      </c>
      <c r="I60" s="3" t="s">
        <v>58</v>
      </c>
      <c r="J60" s="3" t="s">
        <v>60</v>
      </c>
      <c r="K60" s="3" t="s">
        <v>58</v>
      </c>
      <c r="L60" s="3" t="s">
        <v>60</v>
      </c>
      <c r="M60" s="3" t="s">
        <v>58</v>
      </c>
      <c r="N60" s="3" t="s">
        <v>60</v>
      </c>
      <c r="O60" s="86"/>
      <c r="P60" s="86"/>
      <c r="Q60" s="3" t="s">
        <v>58</v>
      </c>
      <c r="R60" s="3" t="s">
        <v>60</v>
      </c>
      <c r="S60" s="3" t="s">
        <v>58</v>
      </c>
      <c r="T60" s="3" t="s">
        <v>60</v>
      </c>
      <c r="U60" s="3" t="s">
        <v>58</v>
      </c>
      <c r="V60" s="3" t="s">
        <v>60</v>
      </c>
      <c r="W60" s="3" t="s">
        <v>58</v>
      </c>
      <c r="X60" s="3" t="s">
        <v>60</v>
      </c>
      <c r="Y60" s="3" t="s">
        <v>58</v>
      </c>
      <c r="Z60" s="3" t="s">
        <v>60</v>
      </c>
      <c r="AA60" s="3" t="s">
        <v>58</v>
      </c>
      <c r="AB60" s="3" t="s">
        <v>60</v>
      </c>
      <c r="AC60" s="3" t="s">
        <v>58</v>
      </c>
      <c r="AD60" s="3" t="s">
        <v>60</v>
      </c>
      <c r="AE60" s="3" t="s">
        <v>58</v>
      </c>
      <c r="AF60" s="3" t="s">
        <v>60</v>
      </c>
    </row>
    <row r="61" spans="1:32" ht="42" customHeight="1">
      <c r="A61" s="54">
        <v>204</v>
      </c>
      <c r="B61" s="54" t="s">
        <v>82</v>
      </c>
      <c r="C61" s="4">
        <v>200</v>
      </c>
      <c r="D61" s="4">
        <v>250</v>
      </c>
      <c r="E61" s="5">
        <v>13.53</v>
      </c>
      <c r="F61" s="5">
        <v>16.92</v>
      </c>
      <c r="G61" s="5">
        <v>7.5</v>
      </c>
      <c r="H61" s="5">
        <v>9.38</v>
      </c>
      <c r="I61" s="5">
        <v>15.92</v>
      </c>
      <c r="J61" s="5">
        <v>19.9</v>
      </c>
      <c r="K61" s="5">
        <v>0.72</v>
      </c>
      <c r="L61" s="5">
        <v>0.9</v>
      </c>
      <c r="M61" s="5">
        <v>38.03</v>
      </c>
      <c r="N61" s="5">
        <v>47.54</v>
      </c>
      <c r="O61" s="5">
        <v>334.4</v>
      </c>
      <c r="P61" s="5">
        <v>418</v>
      </c>
      <c r="Q61" s="5">
        <v>295.2</v>
      </c>
      <c r="R61" s="5">
        <v>369</v>
      </c>
      <c r="S61" s="5">
        <v>202.08</v>
      </c>
      <c r="T61" s="5">
        <v>252.6</v>
      </c>
      <c r="U61" s="5">
        <v>20.32</v>
      </c>
      <c r="V61" s="5">
        <v>25.4</v>
      </c>
      <c r="W61" s="5">
        <v>1.23</v>
      </c>
      <c r="X61" s="5">
        <v>1.54</v>
      </c>
      <c r="Y61" s="5">
        <v>0.08</v>
      </c>
      <c r="Z61" s="5">
        <v>0.1</v>
      </c>
      <c r="AA61" s="5">
        <v>0.11</v>
      </c>
      <c r="AB61" s="5">
        <v>0.14</v>
      </c>
      <c r="AC61" s="5">
        <v>0.22</v>
      </c>
      <c r="AD61" s="5">
        <v>0.28</v>
      </c>
      <c r="AE61" s="5">
        <v>0.62</v>
      </c>
      <c r="AF61" s="5">
        <v>0.78</v>
      </c>
    </row>
    <row r="62" spans="1:32" ht="45.75" customHeight="1">
      <c r="A62" s="56">
        <v>1</v>
      </c>
      <c r="B62" s="52" t="s">
        <v>88</v>
      </c>
      <c r="C62" s="5">
        <v>40</v>
      </c>
      <c r="D62" s="5">
        <v>60</v>
      </c>
      <c r="E62" s="5">
        <v>2.36</v>
      </c>
      <c r="F62" s="5">
        <v>3.54</v>
      </c>
      <c r="G62" s="5">
        <v>0.08</v>
      </c>
      <c r="H62" s="5">
        <v>0.12</v>
      </c>
      <c r="I62" s="5">
        <v>7.49</v>
      </c>
      <c r="J62" s="5">
        <v>11.23</v>
      </c>
      <c r="K62" s="5">
        <v>0.24</v>
      </c>
      <c r="L62" s="5">
        <v>0.36</v>
      </c>
      <c r="M62" s="5">
        <v>14.89</v>
      </c>
      <c r="N62" s="5">
        <v>22.33</v>
      </c>
      <c r="O62" s="5">
        <v>136</v>
      </c>
      <c r="P62" s="5">
        <v>204</v>
      </c>
      <c r="Q62" s="5">
        <v>8.4</v>
      </c>
      <c r="R62" s="5">
        <v>12.6</v>
      </c>
      <c r="S62" s="5">
        <v>22.5</v>
      </c>
      <c r="T62" s="5">
        <v>33.75</v>
      </c>
      <c r="U62" s="5">
        <v>4.2</v>
      </c>
      <c r="V62" s="5">
        <v>6.3</v>
      </c>
      <c r="W62" s="5">
        <v>0.35</v>
      </c>
      <c r="X62" s="5">
        <v>0.52</v>
      </c>
      <c r="Y62" s="5">
        <v>0.034</v>
      </c>
      <c r="Z62" s="5">
        <v>0.051</v>
      </c>
      <c r="AA62" s="5">
        <v>0.021</v>
      </c>
      <c r="AB62" s="5">
        <v>0.032</v>
      </c>
      <c r="AC62" s="5">
        <v>0</v>
      </c>
      <c r="AD62" s="5">
        <v>0</v>
      </c>
      <c r="AE62" s="5">
        <v>0.28</v>
      </c>
      <c r="AF62" s="5">
        <v>0.42</v>
      </c>
    </row>
    <row r="63" spans="1:32" ht="0.75" customHeight="1" hidden="1">
      <c r="A63" s="56"/>
      <c r="B63" s="59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47"/>
    </row>
    <row r="64" spans="1:32" ht="39.75" customHeight="1">
      <c r="A64" s="56">
        <v>389</v>
      </c>
      <c r="B64" s="60" t="s">
        <v>106</v>
      </c>
      <c r="C64" s="5">
        <v>200</v>
      </c>
      <c r="D64" s="5">
        <v>200</v>
      </c>
      <c r="E64" s="5">
        <v>1</v>
      </c>
      <c r="F64" s="5">
        <v>1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20.2</v>
      </c>
      <c r="N64" s="5">
        <v>20.2</v>
      </c>
      <c r="O64" s="5">
        <v>84.8</v>
      </c>
      <c r="P64" s="5">
        <v>84.8</v>
      </c>
      <c r="Q64" s="5">
        <v>14</v>
      </c>
      <c r="R64" s="5">
        <v>14</v>
      </c>
      <c r="S64" s="5">
        <v>14</v>
      </c>
      <c r="T64" s="5">
        <v>14</v>
      </c>
      <c r="U64" s="5">
        <v>8</v>
      </c>
      <c r="V64" s="5">
        <v>8</v>
      </c>
      <c r="W64" s="5">
        <v>2.8</v>
      </c>
      <c r="X64" s="5">
        <v>2.8</v>
      </c>
      <c r="Y64" s="5">
        <v>0.022</v>
      </c>
      <c r="Z64" s="5">
        <v>0.022</v>
      </c>
      <c r="AA64" s="5">
        <v>0.022</v>
      </c>
      <c r="AB64" s="5">
        <v>0.022</v>
      </c>
      <c r="AC64" s="5">
        <v>4</v>
      </c>
      <c r="AD64" s="5">
        <v>4</v>
      </c>
      <c r="AE64" s="5">
        <v>0.2</v>
      </c>
      <c r="AF64" s="5">
        <v>0.2</v>
      </c>
    </row>
    <row r="65" spans="1:32" ht="45" customHeight="1">
      <c r="A65" s="56" t="s">
        <v>64</v>
      </c>
      <c r="B65" s="59" t="s">
        <v>52</v>
      </c>
      <c r="C65" s="50">
        <v>30</v>
      </c>
      <c r="D65" s="50">
        <v>30</v>
      </c>
      <c r="E65" s="19">
        <v>1.86</v>
      </c>
      <c r="F65" s="19">
        <v>1.86</v>
      </c>
      <c r="G65" s="19">
        <v>1.65</v>
      </c>
      <c r="H65" s="19">
        <v>1.65</v>
      </c>
      <c r="I65" s="19">
        <v>4.32</v>
      </c>
      <c r="J65" s="19">
        <v>4.32</v>
      </c>
      <c r="K65" s="19">
        <v>2.66</v>
      </c>
      <c r="L65" s="19">
        <v>2.66</v>
      </c>
      <c r="M65" s="19">
        <v>18.54</v>
      </c>
      <c r="N65" s="19">
        <v>18.54</v>
      </c>
      <c r="O65" s="19">
        <v>112.8</v>
      </c>
      <c r="P65" s="19">
        <v>112.8</v>
      </c>
      <c r="Q65" s="19">
        <v>16.5</v>
      </c>
      <c r="R65" s="19">
        <v>16.5</v>
      </c>
      <c r="S65" s="19">
        <v>33.2</v>
      </c>
      <c r="T65" s="19">
        <v>33.2</v>
      </c>
      <c r="U65" s="19">
        <v>6</v>
      </c>
      <c r="V65" s="19">
        <v>6</v>
      </c>
      <c r="W65" s="19">
        <v>0.2</v>
      </c>
      <c r="X65" s="19">
        <v>0.2</v>
      </c>
      <c r="Y65" s="19">
        <v>0.2</v>
      </c>
      <c r="Z65" s="19">
        <v>0.2</v>
      </c>
      <c r="AA65" s="19">
        <v>0.7</v>
      </c>
      <c r="AB65" s="19">
        <v>0.7</v>
      </c>
      <c r="AC65" s="19">
        <v>0</v>
      </c>
      <c r="AD65" s="19">
        <v>0</v>
      </c>
      <c r="AE65" s="19">
        <v>0.2</v>
      </c>
      <c r="AF65" s="19">
        <v>0.2</v>
      </c>
    </row>
    <row r="66" spans="1:32" ht="25.5" customHeight="1">
      <c r="A66" s="56" t="s">
        <v>64</v>
      </c>
      <c r="B66" s="54" t="s">
        <v>67</v>
      </c>
      <c r="C66" s="5">
        <v>35</v>
      </c>
      <c r="D66" s="5">
        <v>70</v>
      </c>
      <c r="E66" s="5">
        <v>3.16</v>
      </c>
      <c r="F66" s="5">
        <v>3.95</v>
      </c>
      <c r="G66" s="5">
        <v>0</v>
      </c>
      <c r="H66" s="5">
        <v>0</v>
      </c>
      <c r="I66" s="5">
        <v>0.4</v>
      </c>
      <c r="J66" s="5">
        <v>0.5</v>
      </c>
      <c r="K66" s="5">
        <v>0.4</v>
      </c>
      <c r="L66" s="5">
        <v>0.5</v>
      </c>
      <c r="M66" s="5">
        <v>19.32</v>
      </c>
      <c r="N66" s="5" t="s">
        <v>92</v>
      </c>
      <c r="O66" s="5">
        <v>93.52</v>
      </c>
      <c r="P66" s="5">
        <v>187.04</v>
      </c>
      <c r="Q66" s="5">
        <v>9.2</v>
      </c>
      <c r="R66" s="5">
        <v>11.5</v>
      </c>
      <c r="S66" s="5">
        <v>34.8</v>
      </c>
      <c r="T66" s="5">
        <v>43.5</v>
      </c>
      <c r="U66" s="5">
        <v>13.2</v>
      </c>
      <c r="V66" s="5">
        <v>16.5</v>
      </c>
      <c r="W66" s="5">
        <v>0.44</v>
      </c>
      <c r="X66" s="5">
        <v>0.55</v>
      </c>
      <c r="Y66" s="5">
        <v>0.04</v>
      </c>
      <c r="Z66" s="5">
        <v>0.05</v>
      </c>
      <c r="AA66" s="5">
        <v>0.036</v>
      </c>
      <c r="AB66" s="5">
        <v>0.045</v>
      </c>
      <c r="AC66" s="5">
        <v>0</v>
      </c>
      <c r="AD66" s="5">
        <v>0</v>
      </c>
      <c r="AE66" s="5">
        <v>1.24</v>
      </c>
      <c r="AF66" s="5">
        <v>1.55</v>
      </c>
    </row>
    <row r="67" spans="1:32" ht="9" customHeight="1">
      <c r="A67" s="56"/>
      <c r="B67" s="5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30" customHeight="1">
      <c r="A68" s="8"/>
      <c r="B68" s="12" t="s">
        <v>24</v>
      </c>
      <c r="C68" s="13"/>
      <c r="D68" s="13"/>
      <c r="E68" s="67">
        <f aca="true" t="shared" si="7" ref="E68:AF68">SUM(E61:E67)</f>
        <v>21.91</v>
      </c>
      <c r="F68" s="67">
        <f t="shared" si="7"/>
        <v>27.27</v>
      </c>
      <c r="G68" s="67">
        <f t="shared" si="7"/>
        <v>9.23</v>
      </c>
      <c r="H68" s="67">
        <f t="shared" si="7"/>
        <v>11.15</v>
      </c>
      <c r="I68" s="67">
        <f t="shared" si="7"/>
        <v>28.13</v>
      </c>
      <c r="J68" s="67">
        <f t="shared" si="7"/>
        <v>35.95</v>
      </c>
      <c r="K68" s="67">
        <f t="shared" si="7"/>
        <v>4.0200000000000005</v>
      </c>
      <c r="L68" s="67">
        <f t="shared" si="7"/>
        <v>4.42</v>
      </c>
      <c r="M68" s="67">
        <f t="shared" si="7"/>
        <v>110.97999999999999</v>
      </c>
      <c r="N68" s="67">
        <f t="shared" si="7"/>
        <v>108.61000000000001</v>
      </c>
      <c r="O68" s="67">
        <f t="shared" si="7"/>
        <v>761.5199999999999</v>
      </c>
      <c r="P68" s="67">
        <f t="shared" si="7"/>
        <v>1006.6399999999999</v>
      </c>
      <c r="Q68" s="67">
        <f t="shared" si="7"/>
        <v>343.29999999999995</v>
      </c>
      <c r="R68" s="67">
        <f t="shared" si="7"/>
        <v>423.6</v>
      </c>
      <c r="S68" s="67">
        <f t="shared" si="7"/>
        <v>306.58000000000004</v>
      </c>
      <c r="T68" s="67">
        <f t="shared" si="7"/>
        <v>377.05</v>
      </c>
      <c r="U68" s="67">
        <f t="shared" si="7"/>
        <v>51.72</v>
      </c>
      <c r="V68" s="67">
        <f t="shared" si="7"/>
        <v>62.2</v>
      </c>
      <c r="W68" s="67">
        <f t="shared" si="7"/>
        <v>5.0200000000000005</v>
      </c>
      <c r="X68" s="67">
        <f t="shared" si="7"/>
        <v>5.609999999999999</v>
      </c>
      <c r="Y68" s="67">
        <f t="shared" si="7"/>
        <v>0.376</v>
      </c>
      <c r="Z68" s="67">
        <f t="shared" si="7"/>
        <v>0.423</v>
      </c>
      <c r="AA68" s="67">
        <f t="shared" si="7"/>
        <v>0.889</v>
      </c>
      <c r="AB68" s="67">
        <f t="shared" si="7"/>
        <v>0.939</v>
      </c>
      <c r="AC68" s="67">
        <f t="shared" si="7"/>
        <v>4.22</v>
      </c>
      <c r="AD68" s="67">
        <f t="shared" si="7"/>
        <v>4.28</v>
      </c>
      <c r="AE68" s="67">
        <f t="shared" si="7"/>
        <v>2.54</v>
      </c>
      <c r="AF68" s="68">
        <f t="shared" si="7"/>
        <v>3.15</v>
      </c>
    </row>
    <row r="69" spans="1:32" ht="15.75">
      <c r="A69" s="78" t="s">
        <v>25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</row>
    <row r="70" spans="1:32" ht="40.5" customHeight="1">
      <c r="A70" s="54">
        <v>102</v>
      </c>
      <c r="B70" s="52" t="s">
        <v>103</v>
      </c>
      <c r="C70" s="5">
        <v>250</v>
      </c>
      <c r="D70" s="5">
        <v>300</v>
      </c>
      <c r="E70" s="5">
        <v>5.49</v>
      </c>
      <c r="F70" s="5">
        <v>6.59</v>
      </c>
      <c r="G70" s="5">
        <v>0</v>
      </c>
      <c r="H70" s="5">
        <v>0</v>
      </c>
      <c r="I70" s="5">
        <v>5.27</v>
      </c>
      <c r="J70" s="5">
        <v>6.33</v>
      </c>
      <c r="K70" s="5">
        <v>5.27</v>
      </c>
      <c r="L70" s="5">
        <v>6.33</v>
      </c>
      <c r="M70" s="5">
        <v>16.53</v>
      </c>
      <c r="N70" s="5">
        <v>19.86</v>
      </c>
      <c r="O70" s="5">
        <v>148.25</v>
      </c>
      <c r="P70" s="5">
        <v>178.1</v>
      </c>
      <c r="Q70" s="5">
        <v>42.67</v>
      </c>
      <c r="R70" s="5">
        <v>51.26</v>
      </c>
      <c r="S70" s="5">
        <v>88.1</v>
      </c>
      <c r="T70" s="5">
        <v>105.82</v>
      </c>
      <c r="U70" s="5">
        <v>35.57</v>
      </c>
      <c r="V70" s="5">
        <v>42.73</v>
      </c>
      <c r="W70" s="5">
        <v>2.05</v>
      </c>
      <c r="X70" s="5">
        <v>2.46</v>
      </c>
      <c r="Y70" s="5">
        <v>0.23</v>
      </c>
      <c r="Z70" s="5">
        <v>0.27</v>
      </c>
      <c r="AA70" s="5">
        <v>0.073</v>
      </c>
      <c r="AB70" s="5">
        <v>0.087</v>
      </c>
      <c r="AC70" s="5">
        <v>5.82</v>
      </c>
      <c r="AD70" s="5">
        <v>6.99</v>
      </c>
      <c r="AE70" s="5">
        <v>1.15</v>
      </c>
      <c r="AF70" s="5">
        <v>1.38</v>
      </c>
    </row>
    <row r="71" spans="1:32" ht="45" customHeight="1">
      <c r="A71" s="54">
        <v>302</v>
      </c>
      <c r="B71" s="54" t="s">
        <v>105</v>
      </c>
      <c r="C71" s="6">
        <v>180</v>
      </c>
      <c r="D71" s="6">
        <v>230</v>
      </c>
      <c r="E71" s="6">
        <v>3.61</v>
      </c>
      <c r="F71" s="6">
        <v>4.81</v>
      </c>
      <c r="G71" s="6">
        <v>0.04</v>
      </c>
      <c r="H71" s="6">
        <v>0.054</v>
      </c>
      <c r="I71" s="6">
        <v>4.33</v>
      </c>
      <c r="J71" s="6">
        <v>5.77</v>
      </c>
      <c r="K71" s="6">
        <v>0.52</v>
      </c>
      <c r="L71" s="6">
        <v>0.69</v>
      </c>
      <c r="M71" s="6">
        <v>37.57</v>
      </c>
      <c r="N71" s="6">
        <v>50.04</v>
      </c>
      <c r="O71" s="6">
        <v>203.75</v>
      </c>
      <c r="P71" s="5">
        <v>271.4</v>
      </c>
      <c r="Q71" s="5">
        <v>5.31</v>
      </c>
      <c r="R71" s="5">
        <v>7.08</v>
      </c>
      <c r="S71" s="5">
        <v>77.99</v>
      </c>
      <c r="T71" s="5">
        <v>103.88</v>
      </c>
      <c r="U71" s="5">
        <v>25.48</v>
      </c>
      <c r="V71" s="5">
        <v>33.94</v>
      </c>
      <c r="W71" s="5">
        <v>0.52</v>
      </c>
      <c r="X71" s="5">
        <v>0.69</v>
      </c>
      <c r="Y71" s="5">
        <v>0.03</v>
      </c>
      <c r="Z71" s="5">
        <v>0.04</v>
      </c>
      <c r="AA71" s="5">
        <v>0.021</v>
      </c>
      <c r="AB71" s="5">
        <v>0.028</v>
      </c>
      <c r="AC71" s="5">
        <v>0</v>
      </c>
      <c r="AD71" s="5">
        <v>0</v>
      </c>
      <c r="AE71" s="5">
        <v>0.71</v>
      </c>
      <c r="AF71" s="5">
        <v>0.95</v>
      </c>
    </row>
    <row r="72" spans="1:32" ht="44.25" customHeight="1">
      <c r="A72" s="56">
        <v>230</v>
      </c>
      <c r="B72" s="54" t="s">
        <v>112</v>
      </c>
      <c r="C72" s="5">
        <v>55</v>
      </c>
      <c r="D72" s="5">
        <v>82.5</v>
      </c>
      <c r="E72" s="5">
        <v>7.64</v>
      </c>
      <c r="F72" s="5">
        <v>11.46</v>
      </c>
      <c r="G72" s="5">
        <v>7.38</v>
      </c>
      <c r="H72" s="5">
        <v>11.17</v>
      </c>
      <c r="I72" s="5">
        <v>7.4</v>
      </c>
      <c r="J72" s="5">
        <v>11.1</v>
      </c>
      <c r="K72" s="5">
        <v>3.42</v>
      </c>
      <c r="L72" s="5">
        <v>5.13</v>
      </c>
      <c r="M72" s="5">
        <v>2.2</v>
      </c>
      <c r="N72" s="5">
        <v>3.3</v>
      </c>
      <c r="O72" s="5">
        <v>106</v>
      </c>
      <c r="P72" s="5">
        <v>159</v>
      </c>
      <c r="Q72" s="5">
        <v>21.46</v>
      </c>
      <c r="R72" s="5">
        <v>32.19</v>
      </c>
      <c r="S72" s="5">
        <v>94.55</v>
      </c>
      <c r="T72" s="5">
        <v>141.82</v>
      </c>
      <c r="U72" s="5">
        <v>21.3</v>
      </c>
      <c r="V72" s="5">
        <v>31.95</v>
      </c>
      <c r="W72" s="5">
        <v>0.42</v>
      </c>
      <c r="X72" s="5">
        <v>0.63</v>
      </c>
      <c r="Y72" s="5">
        <v>0.06</v>
      </c>
      <c r="Z72" s="5">
        <v>0.09</v>
      </c>
      <c r="AA72" s="5">
        <v>0.6</v>
      </c>
      <c r="AB72" s="5">
        <v>0.9</v>
      </c>
      <c r="AC72" s="5">
        <v>0.78</v>
      </c>
      <c r="AD72" s="5">
        <v>1.17</v>
      </c>
      <c r="AE72" s="5">
        <v>0.67</v>
      </c>
      <c r="AF72" s="5">
        <v>1</v>
      </c>
    </row>
    <row r="73" spans="1:32" ht="46.5" customHeight="1">
      <c r="A73" s="56">
        <v>349</v>
      </c>
      <c r="B73" s="59" t="s">
        <v>80</v>
      </c>
      <c r="C73" s="5">
        <v>200</v>
      </c>
      <c r="D73" s="5">
        <v>200</v>
      </c>
      <c r="E73" s="11">
        <v>0.66</v>
      </c>
      <c r="F73" s="11">
        <v>0.66</v>
      </c>
      <c r="G73" s="5">
        <v>0</v>
      </c>
      <c r="H73" s="5">
        <v>0</v>
      </c>
      <c r="I73" s="5">
        <v>0.09</v>
      </c>
      <c r="J73" s="5">
        <v>0.09</v>
      </c>
      <c r="K73" s="5">
        <v>0.09</v>
      </c>
      <c r="L73" s="5">
        <v>0.09</v>
      </c>
      <c r="M73" s="11">
        <v>32.01</v>
      </c>
      <c r="N73" s="11">
        <v>32.01</v>
      </c>
      <c r="O73" s="5">
        <v>132.8</v>
      </c>
      <c r="P73" s="5">
        <v>132.8</v>
      </c>
      <c r="Q73" s="5">
        <v>32.48</v>
      </c>
      <c r="R73" s="5">
        <v>32.48</v>
      </c>
      <c r="S73" s="5">
        <v>23.44</v>
      </c>
      <c r="T73" s="5">
        <v>23.44</v>
      </c>
      <c r="U73" s="5">
        <v>17.46</v>
      </c>
      <c r="V73" s="5">
        <v>17.46</v>
      </c>
      <c r="W73" s="5">
        <v>0.07</v>
      </c>
      <c r="X73" s="5">
        <v>0.07</v>
      </c>
      <c r="Y73" s="5">
        <v>0.016</v>
      </c>
      <c r="Z73" s="5">
        <v>0.016</v>
      </c>
      <c r="AA73" s="5">
        <v>0.024</v>
      </c>
      <c r="AB73" s="5">
        <v>0.024</v>
      </c>
      <c r="AC73" s="5">
        <v>0.7</v>
      </c>
      <c r="AD73" s="5">
        <v>0.7</v>
      </c>
      <c r="AE73" s="5">
        <v>0.26</v>
      </c>
      <c r="AF73" s="5">
        <v>0.26</v>
      </c>
    </row>
    <row r="74" spans="1:32" ht="29.25" customHeight="1" hidden="1">
      <c r="A74" s="56"/>
      <c r="B74" s="5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28.5" customHeight="1">
      <c r="A75" s="56" t="s">
        <v>64</v>
      </c>
      <c r="B75" s="60" t="s">
        <v>73</v>
      </c>
      <c r="C75" s="50">
        <v>35</v>
      </c>
      <c r="D75" s="50">
        <v>70</v>
      </c>
      <c r="E75" s="19">
        <v>2.24</v>
      </c>
      <c r="F75" s="19">
        <v>3.36</v>
      </c>
      <c r="G75" s="19">
        <v>0</v>
      </c>
      <c r="H75" s="19">
        <v>0</v>
      </c>
      <c r="I75" s="19">
        <v>0.44</v>
      </c>
      <c r="J75" s="19">
        <v>0.66</v>
      </c>
      <c r="K75" s="19">
        <v>0.44</v>
      </c>
      <c r="L75" s="19">
        <v>0.66</v>
      </c>
      <c r="M75" s="19">
        <v>19.76</v>
      </c>
      <c r="N75" s="19">
        <v>29.64</v>
      </c>
      <c r="O75" s="19">
        <v>91.96</v>
      </c>
      <c r="P75" s="19">
        <v>183.92</v>
      </c>
      <c r="Q75" s="19">
        <v>9.2</v>
      </c>
      <c r="R75" s="19">
        <v>13.8</v>
      </c>
      <c r="S75" s="19">
        <v>42.4</v>
      </c>
      <c r="T75" s="19">
        <v>63.6</v>
      </c>
      <c r="U75" s="19">
        <v>10</v>
      </c>
      <c r="V75" s="19">
        <v>15</v>
      </c>
      <c r="W75" s="19">
        <v>1.24</v>
      </c>
      <c r="X75" s="19">
        <v>1.86</v>
      </c>
      <c r="Y75" s="19">
        <v>0.04</v>
      </c>
      <c r="Z75" s="19">
        <v>0.07</v>
      </c>
      <c r="AA75" s="19">
        <v>0.036</v>
      </c>
      <c r="AB75" s="19">
        <v>0.054</v>
      </c>
      <c r="AC75" s="19">
        <v>0</v>
      </c>
      <c r="AD75" s="19">
        <v>0</v>
      </c>
      <c r="AE75" s="19">
        <v>1.2</v>
      </c>
      <c r="AF75" s="19">
        <v>1.82</v>
      </c>
    </row>
    <row r="76" spans="1:32" ht="33" customHeight="1">
      <c r="A76" s="56">
        <v>388</v>
      </c>
      <c r="B76" s="54" t="s">
        <v>50</v>
      </c>
      <c r="C76" s="5">
        <v>200</v>
      </c>
      <c r="D76" s="5">
        <v>200</v>
      </c>
      <c r="E76" s="11">
        <v>2.4</v>
      </c>
      <c r="F76" s="11">
        <v>2.4</v>
      </c>
      <c r="G76" s="5">
        <v>0</v>
      </c>
      <c r="H76" s="5">
        <v>0</v>
      </c>
      <c r="I76" s="5">
        <v>0.3</v>
      </c>
      <c r="J76" s="5">
        <v>0.3</v>
      </c>
      <c r="K76" s="5">
        <v>0.3</v>
      </c>
      <c r="L76" s="5">
        <v>0.3</v>
      </c>
      <c r="M76" s="11">
        <v>23.3</v>
      </c>
      <c r="N76" s="11">
        <v>23.3</v>
      </c>
      <c r="O76" s="5">
        <v>117.6</v>
      </c>
      <c r="P76" s="5">
        <v>117.6</v>
      </c>
      <c r="Q76" s="5">
        <v>100</v>
      </c>
      <c r="R76" s="5">
        <v>100</v>
      </c>
      <c r="S76" s="5">
        <v>35</v>
      </c>
      <c r="T76" s="5">
        <v>35</v>
      </c>
      <c r="U76" s="5">
        <v>23</v>
      </c>
      <c r="V76" s="5">
        <v>23</v>
      </c>
      <c r="W76" s="5">
        <v>0.26</v>
      </c>
      <c r="X76" s="5">
        <v>0.26</v>
      </c>
      <c r="Y76" s="5">
        <v>0.226</v>
      </c>
      <c r="Z76" s="5">
        <v>0.226</v>
      </c>
      <c r="AA76" s="5">
        <v>0.1</v>
      </c>
      <c r="AB76" s="5">
        <v>0.1</v>
      </c>
      <c r="AC76" s="5">
        <v>133</v>
      </c>
      <c r="AD76" s="5">
        <v>133</v>
      </c>
      <c r="AE76" s="5">
        <v>0.08</v>
      </c>
      <c r="AF76" s="5">
        <v>0.08</v>
      </c>
    </row>
    <row r="77" spans="1:32" ht="26.25" customHeight="1">
      <c r="A77" s="56"/>
      <c r="B77" s="6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32.25" customHeight="1" hidden="1">
      <c r="A78" s="61">
        <v>389</v>
      </c>
      <c r="B78" s="62" t="s">
        <v>72</v>
      </c>
      <c r="C78" s="20">
        <v>200</v>
      </c>
      <c r="D78" s="20">
        <v>200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9"/>
      <c r="Q78" s="29"/>
      <c r="R78" s="29"/>
      <c r="S78" s="29"/>
      <c r="T78" s="29"/>
      <c r="U78" s="29"/>
      <c r="W78" s="29"/>
      <c r="X78" s="30"/>
      <c r="Y78" s="31"/>
      <c r="Z78" s="31"/>
      <c r="AA78" s="32"/>
      <c r="AB78" s="31"/>
      <c r="AC78" s="30"/>
      <c r="AD78" s="30"/>
      <c r="AE78" s="30"/>
      <c r="AF78" s="30"/>
    </row>
    <row r="79" spans="1:32" ht="22.5" customHeight="1">
      <c r="A79" s="6"/>
      <c r="B79" s="12" t="s">
        <v>24</v>
      </c>
      <c r="C79" s="6"/>
      <c r="D79" s="6"/>
      <c r="E79" s="67">
        <f aca="true" t="shared" si="8" ref="E79:AF79">E70+E71+E72+E74+E76+E78</f>
        <v>19.139999999999997</v>
      </c>
      <c r="F79" s="67">
        <f t="shared" si="8"/>
        <v>25.259999999999998</v>
      </c>
      <c r="G79" s="67">
        <f t="shared" si="8"/>
        <v>7.42</v>
      </c>
      <c r="H79" s="67">
        <f t="shared" si="8"/>
        <v>11.224</v>
      </c>
      <c r="I79" s="67">
        <f t="shared" si="8"/>
        <v>17.3</v>
      </c>
      <c r="J79" s="67">
        <f t="shared" si="8"/>
        <v>23.5</v>
      </c>
      <c r="K79" s="67">
        <f t="shared" si="8"/>
        <v>9.51</v>
      </c>
      <c r="L79" s="67">
        <f t="shared" si="8"/>
        <v>12.45</v>
      </c>
      <c r="M79" s="67">
        <f t="shared" si="8"/>
        <v>79.60000000000001</v>
      </c>
      <c r="N79" s="67">
        <f t="shared" si="8"/>
        <v>96.5</v>
      </c>
      <c r="O79" s="71">
        <f>O70+O71+O72+O74++O75+O76+O78+O73</f>
        <v>800.3600000000001</v>
      </c>
      <c r="P79" s="71">
        <f>P70+P71+P72+P74+P75+P76+P78+P73</f>
        <v>1042.82</v>
      </c>
      <c r="Q79" s="67">
        <f t="shared" si="8"/>
        <v>169.44</v>
      </c>
      <c r="R79" s="67">
        <f t="shared" si="8"/>
        <v>190.53</v>
      </c>
      <c r="S79" s="67">
        <f t="shared" si="8"/>
        <v>295.64</v>
      </c>
      <c r="T79" s="67">
        <f t="shared" si="8"/>
        <v>386.52</v>
      </c>
      <c r="U79" s="67">
        <f t="shared" si="8"/>
        <v>105.35</v>
      </c>
      <c r="V79" s="67">
        <f t="shared" si="8"/>
        <v>131.62</v>
      </c>
      <c r="W79" s="67">
        <f t="shared" si="8"/>
        <v>3.25</v>
      </c>
      <c r="X79" s="67">
        <f t="shared" si="8"/>
        <v>4.04</v>
      </c>
      <c r="Y79" s="67">
        <f t="shared" si="8"/>
        <v>0.546</v>
      </c>
      <c r="Z79" s="67">
        <f t="shared" si="8"/>
        <v>0.626</v>
      </c>
      <c r="AA79" s="67">
        <f t="shared" si="8"/>
        <v>0.7939999999999999</v>
      </c>
      <c r="AB79" s="67">
        <f t="shared" si="8"/>
        <v>1.1150000000000002</v>
      </c>
      <c r="AC79" s="67">
        <f t="shared" si="8"/>
        <v>139.6</v>
      </c>
      <c r="AD79" s="67">
        <f t="shared" si="8"/>
        <v>141.16</v>
      </c>
      <c r="AE79" s="67">
        <f t="shared" si="8"/>
        <v>2.61</v>
      </c>
      <c r="AF79" s="67">
        <f t="shared" si="8"/>
        <v>3.41</v>
      </c>
    </row>
    <row r="80" spans="1:32" ht="17.25" customHeight="1">
      <c r="A80" s="6"/>
      <c r="B80" s="12" t="s">
        <v>29</v>
      </c>
      <c r="C80" s="6"/>
      <c r="D80" s="6"/>
      <c r="E80" s="67">
        <f aca="true" t="shared" si="9" ref="E80:AF80">E68+E79</f>
        <v>41.05</v>
      </c>
      <c r="F80" s="67">
        <f t="shared" si="9"/>
        <v>52.53</v>
      </c>
      <c r="G80" s="67">
        <f t="shared" si="9"/>
        <v>16.65</v>
      </c>
      <c r="H80" s="67">
        <f t="shared" si="9"/>
        <v>22.374000000000002</v>
      </c>
      <c r="I80" s="67">
        <f t="shared" si="9"/>
        <v>45.43</v>
      </c>
      <c r="J80" s="67">
        <f t="shared" si="9"/>
        <v>59.45</v>
      </c>
      <c r="K80" s="67">
        <f t="shared" si="9"/>
        <v>13.530000000000001</v>
      </c>
      <c r="L80" s="67">
        <f t="shared" si="9"/>
        <v>16.869999999999997</v>
      </c>
      <c r="M80" s="67">
        <f t="shared" si="9"/>
        <v>190.57999999999998</v>
      </c>
      <c r="N80" s="67">
        <f t="shared" si="9"/>
        <v>205.11</v>
      </c>
      <c r="O80" s="67">
        <f t="shared" si="9"/>
        <v>1561.88</v>
      </c>
      <c r="P80" s="67">
        <f t="shared" si="9"/>
        <v>2049.46</v>
      </c>
      <c r="Q80" s="67">
        <f t="shared" si="9"/>
        <v>512.74</v>
      </c>
      <c r="R80" s="67">
        <f t="shared" si="9"/>
        <v>614.13</v>
      </c>
      <c r="S80" s="67">
        <f t="shared" si="9"/>
        <v>602.22</v>
      </c>
      <c r="T80" s="67">
        <f t="shared" si="9"/>
        <v>763.5699999999999</v>
      </c>
      <c r="U80" s="67">
        <f t="shared" si="9"/>
        <v>157.07</v>
      </c>
      <c r="V80" s="67">
        <f t="shared" si="9"/>
        <v>193.82</v>
      </c>
      <c r="W80" s="67">
        <f t="shared" si="9"/>
        <v>8.27</v>
      </c>
      <c r="X80" s="67">
        <f t="shared" si="9"/>
        <v>9.649999999999999</v>
      </c>
      <c r="Y80" s="67">
        <f t="shared" si="9"/>
        <v>0.922</v>
      </c>
      <c r="Z80" s="67">
        <f t="shared" si="9"/>
        <v>1.049</v>
      </c>
      <c r="AA80" s="67">
        <f t="shared" si="9"/>
        <v>1.6829999999999998</v>
      </c>
      <c r="AB80" s="67">
        <f t="shared" si="9"/>
        <v>2.0540000000000003</v>
      </c>
      <c r="AC80" s="67">
        <f t="shared" si="9"/>
        <v>143.82</v>
      </c>
      <c r="AD80" s="67">
        <f t="shared" si="9"/>
        <v>145.44</v>
      </c>
      <c r="AE80" s="67">
        <f t="shared" si="9"/>
        <v>5.15</v>
      </c>
      <c r="AF80" s="67">
        <f t="shared" si="9"/>
        <v>6.5600000000000005</v>
      </c>
    </row>
    <row r="81" spans="1:32" ht="49.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</row>
    <row r="82" spans="1:32" ht="26.25" customHeight="1">
      <c r="A82" s="80" t="s">
        <v>32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</row>
    <row r="83" spans="1:32" ht="16.5" customHeight="1">
      <c r="A83" s="78" t="s">
        <v>0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</row>
    <row r="84" spans="1:32" ht="39.75" customHeight="1">
      <c r="A84" s="81" t="s">
        <v>1</v>
      </c>
      <c r="B84" s="82" t="s">
        <v>2</v>
      </c>
      <c r="C84" s="81" t="s">
        <v>3</v>
      </c>
      <c r="D84" s="81"/>
      <c r="E84" s="81" t="s">
        <v>4</v>
      </c>
      <c r="F84" s="81"/>
      <c r="G84" s="81"/>
      <c r="H84" s="81"/>
      <c r="I84" s="81"/>
      <c r="J84" s="81"/>
      <c r="K84" s="81"/>
      <c r="L84" s="81"/>
      <c r="M84" s="81"/>
      <c r="N84" s="81"/>
      <c r="O84" s="81" t="s">
        <v>33</v>
      </c>
      <c r="P84" s="81"/>
      <c r="Q84" s="82" t="s">
        <v>6</v>
      </c>
      <c r="R84" s="82"/>
      <c r="S84" s="82"/>
      <c r="T84" s="82"/>
      <c r="U84" s="82"/>
      <c r="V84" s="82"/>
      <c r="W84" s="82"/>
      <c r="X84" s="82"/>
      <c r="Y84" s="83" t="s">
        <v>7</v>
      </c>
      <c r="Z84" s="83"/>
      <c r="AA84" s="83"/>
      <c r="AB84" s="83"/>
      <c r="AC84" s="83"/>
      <c r="AD84" s="83"/>
      <c r="AE84" s="83"/>
      <c r="AF84" s="83"/>
    </row>
    <row r="85" spans="1:32" ht="25.5" customHeight="1">
      <c r="A85" s="81"/>
      <c r="B85" s="82"/>
      <c r="C85" s="84" t="s">
        <v>61</v>
      </c>
      <c r="D85" s="84" t="s">
        <v>63</v>
      </c>
      <c r="E85" s="87" t="s">
        <v>8</v>
      </c>
      <c r="F85" s="87"/>
      <c r="G85" s="87"/>
      <c r="H85" s="87"/>
      <c r="I85" s="87" t="s">
        <v>9</v>
      </c>
      <c r="J85" s="87"/>
      <c r="K85" s="87"/>
      <c r="L85" s="87"/>
      <c r="M85" s="81" t="s">
        <v>10</v>
      </c>
      <c r="N85" s="81"/>
      <c r="O85" s="84" t="s">
        <v>61</v>
      </c>
      <c r="P85" s="84" t="s">
        <v>63</v>
      </c>
      <c r="Q85" s="83" t="s">
        <v>11</v>
      </c>
      <c r="R85" s="83"/>
      <c r="S85" s="83" t="s">
        <v>12</v>
      </c>
      <c r="T85" s="83"/>
      <c r="U85" s="83" t="s">
        <v>13</v>
      </c>
      <c r="V85" s="83"/>
      <c r="W85" s="83" t="s">
        <v>14</v>
      </c>
      <c r="X85" s="83"/>
      <c r="Y85" s="83" t="s">
        <v>15</v>
      </c>
      <c r="Z85" s="83"/>
      <c r="AA85" s="83" t="s">
        <v>16</v>
      </c>
      <c r="AB85" s="83"/>
      <c r="AC85" s="83" t="s">
        <v>17</v>
      </c>
      <c r="AD85" s="83"/>
      <c r="AE85" s="83" t="s">
        <v>18</v>
      </c>
      <c r="AF85" s="83"/>
    </row>
    <row r="86" spans="1:32" ht="36.75" customHeight="1">
      <c r="A86" s="81"/>
      <c r="B86" s="82"/>
      <c r="C86" s="85"/>
      <c r="D86" s="85"/>
      <c r="E86" s="87" t="s">
        <v>19</v>
      </c>
      <c r="F86" s="87"/>
      <c r="G86" s="81" t="s">
        <v>20</v>
      </c>
      <c r="H86" s="81"/>
      <c r="I86" s="87" t="s">
        <v>19</v>
      </c>
      <c r="J86" s="87"/>
      <c r="K86" s="81" t="s">
        <v>21</v>
      </c>
      <c r="L86" s="81"/>
      <c r="M86" s="81"/>
      <c r="N86" s="81"/>
      <c r="O86" s="85"/>
      <c r="P86" s="85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</row>
    <row r="87" spans="1:32" ht="51" customHeight="1">
      <c r="A87" s="81"/>
      <c r="B87" s="82"/>
      <c r="C87" s="86"/>
      <c r="D87" s="86"/>
      <c r="E87" s="3" t="s">
        <v>58</v>
      </c>
      <c r="F87" s="3" t="s">
        <v>60</v>
      </c>
      <c r="G87" s="3" t="s">
        <v>58</v>
      </c>
      <c r="H87" s="3" t="s">
        <v>60</v>
      </c>
      <c r="I87" s="3" t="s">
        <v>58</v>
      </c>
      <c r="J87" s="3" t="s">
        <v>60</v>
      </c>
      <c r="K87" s="3" t="s">
        <v>58</v>
      </c>
      <c r="L87" s="3" t="s">
        <v>60</v>
      </c>
      <c r="M87" s="3" t="s">
        <v>58</v>
      </c>
      <c r="N87" s="3" t="s">
        <v>60</v>
      </c>
      <c r="O87" s="86"/>
      <c r="P87" s="86"/>
      <c r="Q87" s="3" t="s">
        <v>58</v>
      </c>
      <c r="R87" s="3" t="s">
        <v>60</v>
      </c>
      <c r="S87" s="3" t="s">
        <v>58</v>
      </c>
      <c r="T87" s="3" t="s">
        <v>60</v>
      </c>
      <c r="U87" s="3" t="s">
        <v>58</v>
      </c>
      <c r="V87" s="3" t="s">
        <v>60</v>
      </c>
      <c r="W87" s="3" t="s">
        <v>58</v>
      </c>
      <c r="X87" s="3" t="s">
        <v>60</v>
      </c>
      <c r="Y87" s="3" t="s">
        <v>58</v>
      </c>
      <c r="Z87" s="3" t="s">
        <v>60</v>
      </c>
      <c r="AA87" s="3" t="s">
        <v>58</v>
      </c>
      <c r="AB87" s="3" t="s">
        <v>60</v>
      </c>
      <c r="AC87" s="3" t="s">
        <v>58</v>
      </c>
      <c r="AD87" s="3" t="s">
        <v>60</v>
      </c>
      <c r="AE87" s="3" t="s">
        <v>58</v>
      </c>
      <c r="AF87" s="3" t="s">
        <v>60</v>
      </c>
    </row>
    <row r="88" spans="1:32" ht="54.75" customHeight="1">
      <c r="A88" s="56" t="s">
        <v>90</v>
      </c>
      <c r="B88" s="54" t="s">
        <v>91</v>
      </c>
      <c r="C88" s="5" t="s">
        <v>115</v>
      </c>
      <c r="D88" s="5" t="s">
        <v>116</v>
      </c>
      <c r="E88" s="5">
        <v>11.78</v>
      </c>
      <c r="F88" s="5">
        <v>11.78</v>
      </c>
      <c r="G88" s="5">
        <v>11.42</v>
      </c>
      <c r="H88" s="5">
        <v>11.42</v>
      </c>
      <c r="I88" s="5">
        <v>10.12</v>
      </c>
      <c r="J88" s="5">
        <v>10.12</v>
      </c>
      <c r="K88" s="5">
        <v>1.25</v>
      </c>
      <c r="L88" s="5">
        <v>1.25</v>
      </c>
      <c r="M88" s="5">
        <v>2.93</v>
      </c>
      <c r="N88" s="5">
        <v>2.93</v>
      </c>
      <c r="O88" s="5">
        <v>250</v>
      </c>
      <c r="P88" s="5">
        <v>310</v>
      </c>
      <c r="Q88" s="5">
        <v>38.9</v>
      </c>
      <c r="R88" s="5">
        <v>38.9</v>
      </c>
      <c r="S88" s="5">
        <v>90.5</v>
      </c>
      <c r="T88" s="5">
        <v>90.5</v>
      </c>
      <c r="U88" s="5">
        <v>13.14</v>
      </c>
      <c r="V88" s="5">
        <v>13.14</v>
      </c>
      <c r="W88" s="5">
        <v>0.91</v>
      </c>
      <c r="X88" s="5">
        <v>0.91</v>
      </c>
      <c r="Y88" s="5">
        <v>0.05</v>
      </c>
      <c r="Z88" s="5">
        <v>0.05</v>
      </c>
      <c r="AA88" s="5">
        <v>0.09</v>
      </c>
      <c r="AB88" s="5">
        <v>0.09</v>
      </c>
      <c r="AC88" s="5">
        <v>1.44</v>
      </c>
      <c r="AD88" s="5">
        <v>1.44</v>
      </c>
      <c r="AE88" s="5">
        <v>3.45</v>
      </c>
      <c r="AF88" s="5">
        <v>3.45</v>
      </c>
    </row>
    <row r="89" spans="1:32" ht="39.75" customHeight="1">
      <c r="A89" s="56">
        <v>312</v>
      </c>
      <c r="B89" s="54" t="s">
        <v>65</v>
      </c>
      <c r="C89" s="5">
        <v>180</v>
      </c>
      <c r="D89" s="5">
        <v>230</v>
      </c>
      <c r="E89" s="5">
        <v>3.06</v>
      </c>
      <c r="F89" s="5">
        <v>4.09</v>
      </c>
      <c r="G89" s="5">
        <v>0.65</v>
      </c>
      <c r="H89" s="5">
        <v>0.87</v>
      </c>
      <c r="I89" s="5">
        <v>4.8</v>
      </c>
      <c r="J89" s="5">
        <v>6.4</v>
      </c>
      <c r="K89" s="5">
        <v>0.5</v>
      </c>
      <c r="L89" s="5">
        <v>0.67</v>
      </c>
      <c r="M89" s="5">
        <v>20.43</v>
      </c>
      <c r="N89" s="5">
        <v>27.25</v>
      </c>
      <c r="O89" s="5">
        <v>164.63</v>
      </c>
      <c r="P89" s="5">
        <v>210.45</v>
      </c>
      <c r="Q89" s="5">
        <v>36.96</v>
      </c>
      <c r="R89" s="5">
        <v>49.3</v>
      </c>
      <c r="S89" s="5">
        <v>86.55</v>
      </c>
      <c r="T89" s="5">
        <v>115.46</v>
      </c>
      <c r="U89" s="5">
        <v>27.74</v>
      </c>
      <c r="V89" s="5">
        <v>37</v>
      </c>
      <c r="W89" s="5">
        <v>1.01</v>
      </c>
      <c r="X89" s="5">
        <v>1.35</v>
      </c>
      <c r="Y89" s="5">
        <v>0.14</v>
      </c>
      <c r="Z89" s="5">
        <v>0.19</v>
      </c>
      <c r="AA89" s="5">
        <v>0.11</v>
      </c>
      <c r="AB89" s="5">
        <v>0.15</v>
      </c>
      <c r="AC89" s="5">
        <v>18.15</v>
      </c>
      <c r="AD89" s="5">
        <v>24.21</v>
      </c>
      <c r="AE89" s="5">
        <v>1.36</v>
      </c>
      <c r="AF89" s="5">
        <v>1.8</v>
      </c>
    </row>
    <row r="90" spans="1:32" s="33" customFormat="1" ht="40.5" customHeight="1">
      <c r="A90" s="56" t="s">
        <v>78</v>
      </c>
      <c r="B90" s="53" t="s">
        <v>54</v>
      </c>
      <c r="C90" s="50">
        <v>60</v>
      </c>
      <c r="D90" s="50">
        <v>60</v>
      </c>
      <c r="E90" s="5">
        <v>1</v>
      </c>
      <c r="F90" s="5">
        <v>1</v>
      </c>
      <c r="G90" s="5">
        <v>0</v>
      </c>
      <c r="H90" s="5">
        <v>0</v>
      </c>
      <c r="I90" s="5">
        <v>7</v>
      </c>
      <c r="J90" s="5">
        <v>7</v>
      </c>
      <c r="K90" s="4">
        <v>7</v>
      </c>
      <c r="L90" s="4">
        <v>7</v>
      </c>
      <c r="M90" s="5">
        <v>7</v>
      </c>
      <c r="N90" s="5">
        <v>7</v>
      </c>
      <c r="O90" s="5">
        <v>81</v>
      </c>
      <c r="P90" s="5">
        <v>81</v>
      </c>
      <c r="Q90" s="5">
        <v>26.5</v>
      </c>
      <c r="R90" s="5">
        <v>26.5</v>
      </c>
      <c r="S90" s="5">
        <v>47</v>
      </c>
      <c r="T90" s="5">
        <v>47</v>
      </c>
      <c r="U90" s="5">
        <v>23</v>
      </c>
      <c r="V90" s="5">
        <v>23</v>
      </c>
      <c r="W90" s="5">
        <v>0.7</v>
      </c>
      <c r="X90" s="5">
        <v>0.7</v>
      </c>
      <c r="Y90" s="5">
        <v>0.05</v>
      </c>
      <c r="Z90" s="5">
        <v>0.05</v>
      </c>
      <c r="AA90" s="5">
        <v>0.06</v>
      </c>
      <c r="AB90" s="5">
        <v>0.06</v>
      </c>
      <c r="AC90" s="5">
        <v>7</v>
      </c>
      <c r="AD90" s="5">
        <v>7</v>
      </c>
      <c r="AE90" s="5">
        <v>0.8</v>
      </c>
      <c r="AF90" s="5">
        <v>0.8</v>
      </c>
    </row>
    <row r="91" spans="1:32" s="33" customFormat="1" ht="24.75" customHeight="1">
      <c r="A91" s="56">
        <v>338</v>
      </c>
      <c r="B91" s="54" t="s">
        <v>51</v>
      </c>
      <c r="C91" s="5">
        <v>100</v>
      </c>
      <c r="D91" s="5">
        <v>100</v>
      </c>
      <c r="E91" s="5">
        <v>1.5</v>
      </c>
      <c r="F91" s="5">
        <v>1.5</v>
      </c>
      <c r="G91" s="5">
        <v>0</v>
      </c>
      <c r="H91" s="5">
        <v>0</v>
      </c>
      <c r="I91" s="5">
        <v>0.5</v>
      </c>
      <c r="J91" s="5">
        <v>0.5</v>
      </c>
      <c r="K91" s="5">
        <v>0.5</v>
      </c>
      <c r="L91" s="5">
        <v>0.5</v>
      </c>
      <c r="M91" s="5">
        <v>21</v>
      </c>
      <c r="N91" s="5">
        <v>21</v>
      </c>
      <c r="O91" s="5">
        <v>96</v>
      </c>
      <c r="P91" s="5">
        <v>96</v>
      </c>
      <c r="Q91" s="5">
        <v>8</v>
      </c>
      <c r="R91" s="5">
        <v>8</v>
      </c>
      <c r="S91" s="5">
        <v>28</v>
      </c>
      <c r="T91" s="5">
        <v>28</v>
      </c>
      <c r="U91" s="5">
        <v>42</v>
      </c>
      <c r="V91" s="5">
        <v>42</v>
      </c>
      <c r="W91" s="5">
        <v>0.6</v>
      </c>
      <c r="X91" s="5">
        <v>0.6</v>
      </c>
      <c r="Y91" s="5">
        <v>0.04</v>
      </c>
      <c r="Z91" s="5" t="s">
        <v>111</v>
      </c>
      <c r="AA91" s="5">
        <v>0.05</v>
      </c>
      <c r="AB91" s="5">
        <v>0.05</v>
      </c>
      <c r="AC91" s="5">
        <v>10</v>
      </c>
      <c r="AD91" s="5">
        <v>10</v>
      </c>
      <c r="AE91" s="5">
        <v>0.6</v>
      </c>
      <c r="AF91" s="5">
        <v>0.6</v>
      </c>
    </row>
    <row r="92" spans="1:32" s="33" customFormat="1" ht="42" customHeight="1">
      <c r="A92" s="56">
        <v>388</v>
      </c>
      <c r="B92" s="54" t="s">
        <v>95</v>
      </c>
      <c r="C92" s="4">
        <v>200</v>
      </c>
      <c r="D92" s="4">
        <v>200</v>
      </c>
      <c r="E92" s="5">
        <v>0.68</v>
      </c>
      <c r="F92" s="5">
        <v>0.68</v>
      </c>
      <c r="G92" s="5">
        <v>0</v>
      </c>
      <c r="H92" s="5">
        <v>0</v>
      </c>
      <c r="I92" s="5">
        <v>0.28</v>
      </c>
      <c r="J92" s="5">
        <v>0.28</v>
      </c>
      <c r="K92" s="4">
        <v>0.28</v>
      </c>
      <c r="L92" s="4">
        <v>0.28</v>
      </c>
      <c r="M92" s="5">
        <v>20.76</v>
      </c>
      <c r="N92" s="5">
        <v>20.76</v>
      </c>
      <c r="O92" s="5">
        <v>88.2</v>
      </c>
      <c r="P92" s="5">
        <v>88.2</v>
      </c>
      <c r="Q92" s="5">
        <v>21.34</v>
      </c>
      <c r="R92" s="5">
        <v>21.34</v>
      </c>
      <c r="S92" s="5">
        <v>3.44</v>
      </c>
      <c r="T92" s="5">
        <v>3.44</v>
      </c>
      <c r="U92" s="5">
        <v>3.44</v>
      </c>
      <c r="V92" s="5">
        <v>3.44</v>
      </c>
      <c r="W92" s="5">
        <v>0.63</v>
      </c>
      <c r="X92" s="5">
        <v>0.63</v>
      </c>
      <c r="Y92" s="5">
        <v>0.012</v>
      </c>
      <c r="Z92" s="5">
        <v>0.012</v>
      </c>
      <c r="AA92" s="5">
        <v>0.056</v>
      </c>
      <c r="AB92" s="5">
        <v>0.056</v>
      </c>
      <c r="AC92" s="5">
        <v>100</v>
      </c>
      <c r="AD92" s="5">
        <v>100</v>
      </c>
      <c r="AE92" s="5">
        <v>0.24</v>
      </c>
      <c r="AF92" s="5">
        <v>0.24</v>
      </c>
    </row>
    <row r="93" spans="1:33" s="33" customFormat="1" ht="30" customHeight="1">
      <c r="A93" s="56" t="s">
        <v>64</v>
      </c>
      <c r="B93" s="54" t="s">
        <v>67</v>
      </c>
      <c r="C93" s="5">
        <v>35</v>
      </c>
      <c r="D93" s="5">
        <v>70</v>
      </c>
      <c r="E93" s="5">
        <v>3.16</v>
      </c>
      <c r="F93" s="5">
        <v>3.95</v>
      </c>
      <c r="G93" s="5">
        <v>0</v>
      </c>
      <c r="H93" s="5">
        <v>0</v>
      </c>
      <c r="I93" s="5">
        <v>0.4</v>
      </c>
      <c r="J93" s="5">
        <v>0.5</v>
      </c>
      <c r="K93" s="5">
        <v>0.4</v>
      </c>
      <c r="L93" s="5">
        <v>0.5</v>
      </c>
      <c r="M93" s="5">
        <v>19.32</v>
      </c>
      <c r="N93" s="5" t="s">
        <v>92</v>
      </c>
      <c r="O93" s="5">
        <v>93.52</v>
      </c>
      <c r="P93" s="5">
        <v>187.04</v>
      </c>
      <c r="Q93" s="5">
        <v>9.2</v>
      </c>
      <c r="R93" s="5">
        <v>11.5</v>
      </c>
      <c r="S93" s="5">
        <v>34.8</v>
      </c>
      <c r="T93" s="5">
        <v>43.5</v>
      </c>
      <c r="U93" s="5">
        <v>13.2</v>
      </c>
      <c r="V93" s="5">
        <v>16.5</v>
      </c>
      <c r="W93" s="5">
        <v>0.44</v>
      </c>
      <c r="X93" s="5">
        <v>0.55</v>
      </c>
      <c r="Y93" s="5">
        <v>0.04</v>
      </c>
      <c r="Z93" s="5">
        <v>0.05</v>
      </c>
      <c r="AA93" s="5">
        <v>0.036</v>
      </c>
      <c r="AB93" s="5">
        <v>0.045</v>
      </c>
      <c r="AC93" s="5">
        <v>0</v>
      </c>
      <c r="AD93" s="5">
        <v>0</v>
      </c>
      <c r="AE93" s="5">
        <v>1.24</v>
      </c>
      <c r="AF93" s="5">
        <v>1.55</v>
      </c>
      <c r="AG93" s="5"/>
    </row>
    <row r="94" spans="1:33" s="33" customFormat="1" ht="6" customHeight="1">
      <c r="A94" s="8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34"/>
    </row>
    <row r="95" spans="1:32" s="33" customFormat="1" ht="43.5" customHeight="1">
      <c r="A95" s="6"/>
      <c r="B95" s="12" t="s">
        <v>34</v>
      </c>
      <c r="C95" s="6"/>
      <c r="D95" s="6"/>
      <c r="E95" s="13">
        <f aca="true" t="shared" si="10" ref="E95:AF95">SUM(E88:E93)</f>
        <v>21.18</v>
      </c>
      <c r="F95" s="13">
        <f t="shared" si="10"/>
        <v>22.999999999999996</v>
      </c>
      <c r="G95" s="13">
        <f t="shared" si="10"/>
        <v>12.07</v>
      </c>
      <c r="H95" s="13">
        <f t="shared" si="10"/>
        <v>12.29</v>
      </c>
      <c r="I95" s="13">
        <f t="shared" si="10"/>
        <v>23.099999999999998</v>
      </c>
      <c r="J95" s="13">
        <f t="shared" si="10"/>
        <v>24.8</v>
      </c>
      <c r="K95" s="13">
        <f t="shared" si="10"/>
        <v>9.93</v>
      </c>
      <c r="L95" s="13">
        <f t="shared" si="10"/>
        <v>10.2</v>
      </c>
      <c r="M95" s="13">
        <f t="shared" si="10"/>
        <v>91.44</v>
      </c>
      <c r="N95" s="13">
        <f t="shared" si="10"/>
        <v>78.94</v>
      </c>
      <c r="O95" s="13">
        <f t="shared" si="10"/>
        <v>773.35</v>
      </c>
      <c r="P95" s="14">
        <f t="shared" si="10"/>
        <v>972.69</v>
      </c>
      <c r="Q95" s="14">
        <f t="shared" si="10"/>
        <v>140.89999999999998</v>
      </c>
      <c r="R95" s="14">
        <f t="shared" si="10"/>
        <v>155.54</v>
      </c>
      <c r="S95" s="14">
        <f t="shared" si="10"/>
        <v>290.29</v>
      </c>
      <c r="T95" s="14">
        <f t="shared" si="10"/>
        <v>327.9</v>
      </c>
      <c r="U95" s="14">
        <f t="shared" si="10"/>
        <v>122.52</v>
      </c>
      <c r="V95" s="14">
        <f t="shared" si="10"/>
        <v>135.07999999999998</v>
      </c>
      <c r="W95" s="14">
        <f t="shared" si="10"/>
        <v>4.29</v>
      </c>
      <c r="X95" s="14">
        <f t="shared" si="10"/>
        <v>4.74</v>
      </c>
      <c r="Y95" s="14">
        <f t="shared" si="10"/>
        <v>0.33199999999999996</v>
      </c>
      <c r="Z95" s="14">
        <f t="shared" si="10"/>
        <v>0.352</v>
      </c>
      <c r="AA95" s="14">
        <f t="shared" si="10"/>
        <v>0.40199999999999997</v>
      </c>
      <c r="AB95" s="14">
        <f t="shared" si="10"/>
        <v>0.45099999999999996</v>
      </c>
      <c r="AC95" s="14">
        <f t="shared" si="10"/>
        <v>136.59</v>
      </c>
      <c r="AD95" s="14">
        <f t="shared" si="10"/>
        <v>142.65</v>
      </c>
      <c r="AE95" s="17">
        <f t="shared" si="10"/>
        <v>7.69</v>
      </c>
      <c r="AF95" s="17">
        <f t="shared" si="10"/>
        <v>8.44</v>
      </c>
    </row>
    <row r="96" spans="1:33" s="33" customFormat="1" ht="44.25" customHeight="1">
      <c r="A96" s="78" t="s">
        <v>25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5"/>
    </row>
    <row r="97" spans="1:32" s="33" customFormat="1" ht="42.75" customHeight="1">
      <c r="A97" s="56">
        <v>88</v>
      </c>
      <c r="B97" s="54" t="s">
        <v>101</v>
      </c>
      <c r="C97" s="6">
        <v>250</v>
      </c>
      <c r="D97" s="6">
        <v>300</v>
      </c>
      <c r="E97" s="6">
        <v>1.76</v>
      </c>
      <c r="F97" s="6">
        <v>2.12</v>
      </c>
      <c r="G97" s="6">
        <v>0</v>
      </c>
      <c r="H97" s="6">
        <v>0</v>
      </c>
      <c r="I97" s="16">
        <v>4.95</v>
      </c>
      <c r="J97" s="16">
        <v>5.95</v>
      </c>
      <c r="K97" s="6">
        <v>5</v>
      </c>
      <c r="L97" s="6">
        <v>5.95</v>
      </c>
      <c r="M97" s="6">
        <v>7.9</v>
      </c>
      <c r="N97" s="6">
        <v>9.49</v>
      </c>
      <c r="O97" s="6">
        <v>89.75</v>
      </c>
      <c r="P97" s="5">
        <v>107.8</v>
      </c>
      <c r="Q97" s="5">
        <v>49.25</v>
      </c>
      <c r="R97" s="5">
        <v>59.15</v>
      </c>
      <c r="S97" s="5">
        <v>49</v>
      </c>
      <c r="T97" s="5">
        <v>59.16</v>
      </c>
      <c r="U97" s="5">
        <v>22.12</v>
      </c>
      <c r="V97" s="5">
        <v>26.58</v>
      </c>
      <c r="W97" s="5">
        <v>0.82</v>
      </c>
      <c r="X97" s="5">
        <v>0.99</v>
      </c>
      <c r="Y97" s="5">
        <v>0.057</v>
      </c>
      <c r="Z97" s="5">
        <v>0.069</v>
      </c>
      <c r="AA97" s="5">
        <v>0.047</v>
      </c>
      <c r="AB97" s="5">
        <v>0.057</v>
      </c>
      <c r="AC97" s="5">
        <v>15.77</v>
      </c>
      <c r="AD97" s="5">
        <v>18.95</v>
      </c>
      <c r="AE97" s="5">
        <v>0.81</v>
      </c>
      <c r="AF97" s="5">
        <v>0.97</v>
      </c>
    </row>
    <row r="98" spans="1:32" s="33" customFormat="1" ht="36.75" customHeight="1">
      <c r="A98" s="56">
        <v>268</v>
      </c>
      <c r="B98" s="54" t="s">
        <v>110</v>
      </c>
      <c r="C98" s="3">
        <v>80</v>
      </c>
      <c r="D98" s="3">
        <v>120</v>
      </c>
      <c r="E98" s="5">
        <v>8</v>
      </c>
      <c r="F98" s="5">
        <v>12</v>
      </c>
      <c r="G98" s="5">
        <v>8.03</v>
      </c>
      <c r="H98" s="5">
        <v>12.04</v>
      </c>
      <c r="I98" s="5">
        <v>9.19</v>
      </c>
      <c r="J98" s="5">
        <v>13.78</v>
      </c>
      <c r="K98" s="5">
        <v>2.69</v>
      </c>
      <c r="L98" s="5">
        <v>4.03</v>
      </c>
      <c r="M98" s="5">
        <v>8.6</v>
      </c>
      <c r="N98" s="5">
        <v>12.9</v>
      </c>
      <c r="O98" s="5">
        <v>188</v>
      </c>
      <c r="P98" s="5">
        <v>227.6</v>
      </c>
      <c r="Q98" s="5">
        <v>13.98</v>
      </c>
      <c r="R98" s="5">
        <v>20.97</v>
      </c>
      <c r="S98" s="5">
        <v>92.19</v>
      </c>
      <c r="T98" s="5">
        <v>138.28</v>
      </c>
      <c r="U98" s="5">
        <v>18.24</v>
      </c>
      <c r="V98" s="5">
        <v>27.36</v>
      </c>
      <c r="W98" s="5">
        <v>1.45</v>
      </c>
      <c r="X98" s="5">
        <v>2.17</v>
      </c>
      <c r="Y98" s="5">
        <v>0.04</v>
      </c>
      <c r="Z98" s="5">
        <v>0.06</v>
      </c>
      <c r="AA98" s="5">
        <v>0.07</v>
      </c>
      <c r="AB98" s="5">
        <v>0.1</v>
      </c>
      <c r="AC98" s="5">
        <v>0.4</v>
      </c>
      <c r="AD98" s="5">
        <v>0.6</v>
      </c>
      <c r="AE98" s="5">
        <v>1.95</v>
      </c>
      <c r="AF98" s="5">
        <v>2.9</v>
      </c>
    </row>
    <row r="99" spans="1:32" s="33" customFormat="1" ht="38.25" customHeight="1">
      <c r="A99" s="56">
        <v>302</v>
      </c>
      <c r="B99" s="54" t="s">
        <v>57</v>
      </c>
      <c r="C99" s="5">
        <v>180</v>
      </c>
      <c r="D99" s="5">
        <v>230</v>
      </c>
      <c r="E99" s="5">
        <v>8.61</v>
      </c>
      <c r="F99" s="5">
        <v>11.46</v>
      </c>
      <c r="G99" s="5">
        <v>0.041</v>
      </c>
      <c r="H99" s="5">
        <v>0.054</v>
      </c>
      <c r="I99" s="5">
        <v>6.1</v>
      </c>
      <c r="J99" s="5">
        <v>8.12</v>
      </c>
      <c r="K99" s="5">
        <v>2.29</v>
      </c>
      <c r="L99" s="5">
        <v>3.05</v>
      </c>
      <c r="M99" s="5">
        <v>38.68</v>
      </c>
      <c r="N99" s="5">
        <v>51.52</v>
      </c>
      <c r="O99" s="5">
        <v>243.99</v>
      </c>
      <c r="P99" s="5">
        <v>291.7</v>
      </c>
      <c r="Q99" s="5">
        <v>14.83</v>
      </c>
      <c r="R99" s="5">
        <v>19.76</v>
      </c>
      <c r="S99" s="5">
        <v>204.12</v>
      </c>
      <c r="T99" s="5">
        <v>271.9</v>
      </c>
      <c r="U99" s="5">
        <v>135.96</v>
      </c>
      <c r="V99" s="5">
        <v>181.1</v>
      </c>
      <c r="W99" s="5">
        <v>4.56</v>
      </c>
      <c r="X99" s="5">
        <v>6.08</v>
      </c>
      <c r="Y99" s="5">
        <v>0.21</v>
      </c>
      <c r="Z99" s="5">
        <v>0.29</v>
      </c>
      <c r="AA99" s="5">
        <v>0.11</v>
      </c>
      <c r="AB99" s="5">
        <v>0.15</v>
      </c>
      <c r="AC99" s="5">
        <v>0</v>
      </c>
      <c r="AD99" s="5">
        <v>0</v>
      </c>
      <c r="AE99" s="5">
        <v>2.48</v>
      </c>
      <c r="AF99" s="5">
        <v>3.3</v>
      </c>
    </row>
    <row r="100" spans="1:32" s="33" customFormat="1" ht="75" customHeight="1">
      <c r="A100" s="56">
        <v>383</v>
      </c>
      <c r="B100" s="54" t="s">
        <v>97</v>
      </c>
      <c r="C100" s="5">
        <v>200</v>
      </c>
      <c r="D100" s="5">
        <v>200</v>
      </c>
      <c r="E100" s="5">
        <v>3.66</v>
      </c>
      <c r="F100" s="5">
        <v>3.66</v>
      </c>
      <c r="G100" s="5">
        <v>2.7</v>
      </c>
      <c r="H100" s="5">
        <v>2.7</v>
      </c>
      <c r="I100" s="5">
        <v>2.6</v>
      </c>
      <c r="J100" s="5">
        <v>2.6</v>
      </c>
      <c r="K100" s="5">
        <v>0.7</v>
      </c>
      <c r="L100" s="5">
        <v>0.7</v>
      </c>
      <c r="M100" s="5">
        <v>25.1</v>
      </c>
      <c r="N100" s="5">
        <v>21.1</v>
      </c>
      <c r="O100" s="5">
        <v>138.4</v>
      </c>
      <c r="P100" s="5">
        <v>138.4</v>
      </c>
      <c r="Q100" s="5">
        <v>127.99</v>
      </c>
      <c r="R100" s="5">
        <v>127.99</v>
      </c>
      <c r="S100" s="5">
        <v>117.9</v>
      </c>
      <c r="T100" s="5">
        <v>117.9</v>
      </c>
      <c r="U100" s="5">
        <v>17.99</v>
      </c>
      <c r="V100" s="5">
        <v>17.99</v>
      </c>
      <c r="W100" s="5">
        <v>0.64</v>
      </c>
      <c r="X100" s="5">
        <v>0.64</v>
      </c>
      <c r="Y100" s="5">
        <v>0.026</v>
      </c>
      <c r="Z100" s="5">
        <v>0.026</v>
      </c>
      <c r="AA100" s="5">
        <v>0.088</v>
      </c>
      <c r="AB100" s="5">
        <v>0.088</v>
      </c>
      <c r="AC100" s="5">
        <v>0.38</v>
      </c>
      <c r="AD100" s="5">
        <v>0.38</v>
      </c>
      <c r="AE100" s="5">
        <v>0.148</v>
      </c>
      <c r="AF100" s="5">
        <v>0.148</v>
      </c>
    </row>
    <row r="101" spans="1:32" ht="32.25" customHeight="1">
      <c r="A101" s="56" t="s">
        <v>64</v>
      </c>
      <c r="B101" s="60" t="s">
        <v>73</v>
      </c>
      <c r="C101" s="50">
        <v>35</v>
      </c>
      <c r="D101" s="50">
        <v>70</v>
      </c>
      <c r="E101" s="19">
        <v>2.24</v>
      </c>
      <c r="F101" s="19">
        <v>3.36</v>
      </c>
      <c r="G101" s="19">
        <v>0</v>
      </c>
      <c r="H101" s="19">
        <v>0</v>
      </c>
      <c r="I101" s="19">
        <v>0.44</v>
      </c>
      <c r="J101" s="19">
        <v>0.66</v>
      </c>
      <c r="K101" s="19">
        <v>0.44</v>
      </c>
      <c r="L101" s="19">
        <v>0.66</v>
      </c>
      <c r="M101" s="19">
        <v>19.76</v>
      </c>
      <c r="N101" s="19">
        <v>29.64</v>
      </c>
      <c r="O101" s="19">
        <v>91.96</v>
      </c>
      <c r="P101" s="19">
        <v>183.92</v>
      </c>
      <c r="Q101" s="19">
        <v>9.2</v>
      </c>
      <c r="R101" s="19">
        <v>13.8</v>
      </c>
      <c r="S101" s="19">
        <v>42.4</v>
      </c>
      <c r="T101" s="19">
        <v>63.6</v>
      </c>
      <c r="U101" s="19">
        <v>10</v>
      </c>
      <c r="V101" s="19">
        <v>15</v>
      </c>
      <c r="W101" s="19">
        <v>1.24</v>
      </c>
      <c r="X101" s="19">
        <v>1.86</v>
      </c>
      <c r="Y101" s="19">
        <v>0.04</v>
      </c>
      <c r="Z101" s="19">
        <v>0.07</v>
      </c>
      <c r="AA101" s="19">
        <v>0.036</v>
      </c>
      <c r="AB101" s="19">
        <v>0.054</v>
      </c>
      <c r="AC101" s="19">
        <v>0</v>
      </c>
      <c r="AD101" s="19">
        <v>0</v>
      </c>
      <c r="AE101" s="19">
        <v>1.2</v>
      </c>
      <c r="AF101" s="19">
        <v>1.82</v>
      </c>
    </row>
    <row r="102" spans="1:32" ht="1.5" customHeight="1">
      <c r="A102" s="56"/>
      <c r="B102" s="54"/>
      <c r="C102" s="4"/>
      <c r="D102" s="4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27" customHeight="1">
      <c r="A103" s="56">
        <v>338</v>
      </c>
      <c r="B103" s="54" t="s">
        <v>83</v>
      </c>
      <c r="C103" s="5">
        <v>100</v>
      </c>
      <c r="D103" s="5">
        <v>100</v>
      </c>
      <c r="E103" s="11">
        <v>0.4</v>
      </c>
      <c r="F103" s="11">
        <v>0.4</v>
      </c>
      <c r="G103" s="5">
        <v>0</v>
      </c>
      <c r="H103" s="5">
        <v>0</v>
      </c>
      <c r="I103" s="5">
        <v>0.4</v>
      </c>
      <c r="J103" s="5">
        <v>0.4</v>
      </c>
      <c r="K103" s="5">
        <v>0.4</v>
      </c>
      <c r="L103" s="5">
        <v>0.4</v>
      </c>
      <c r="M103" s="11">
        <v>9.8</v>
      </c>
      <c r="N103" s="11">
        <v>9.8</v>
      </c>
      <c r="O103" s="5">
        <v>47</v>
      </c>
      <c r="P103" s="5">
        <v>47</v>
      </c>
      <c r="Q103" s="5">
        <v>16</v>
      </c>
      <c r="R103" s="5">
        <v>16</v>
      </c>
      <c r="S103" s="5">
        <v>11</v>
      </c>
      <c r="T103" s="5">
        <v>11</v>
      </c>
      <c r="U103" s="5">
        <v>9</v>
      </c>
      <c r="V103" s="5">
        <v>9</v>
      </c>
      <c r="W103" s="5">
        <v>2.2</v>
      </c>
      <c r="X103" s="5">
        <v>2.2</v>
      </c>
      <c r="Y103" s="5">
        <v>0.03</v>
      </c>
      <c r="Z103" s="5">
        <v>0.03</v>
      </c>
      <c r="AA103" s="5">
        <v>0.02</v>
      </c>
      <c r="AB103" s="5">
        <v>0.02</v>
      </c>
      <c r="AC103" s="5">
        <v>10</v>
      </c>
      <c r="AD103" s="5">
        <v>10</v>
      </c>
      <c r="AE103" s="5">
        <v>0.3</v>
      </c>
      <c r="AF103" s="5">
        <v>0.3</v>
      </c>
    </row>
    <row r="104" spans="1:32" ht="3.75" customHeight="1">
      <c r="A104" s="56"/>
      <c r="B104" s="60"/>
      <c r="C104" s="50"/>
      <c r="D104" s="50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</row>
    <row r="105" spans="1:32" ht="4.5" customHeight="1">
      <c r="A105" s="56"/>
      <c r="B105" s="54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26.25" customHeight="1">
      <c r="A106" s="6"/>
      <c r="B106" s="12" t="s">
        <v>35</v>
      </c>
      <c r="C106" s="6"/>
      <c r="D106" s="6"/>
      <c r="E106" s="13">
        <f aca="true" t="shared" si="11" ref="E106:AF106">E97+E98+E99+E102+E103+E104+E105</f>
        <v>18.769999999999996</v>
      </c>
      <c r="F106" s="13">
        <f t="shared" si="11"/>
        <v>25.98</v>
      </c>
      <c r="G106" s="13">
        <f t="shared" si="11"/>
        <v>8.071</v>
      </c>
      <c r="H106" s="13">
        <f t="shared" si="11"/>
        <v>12.094</v>
      </c>
      <c r="I106" s="13">
        <f t="shared" si="11"/>
        <v>20.64</v>
      </c>
      <c r="J106" s="13">
        <f t="shared" si="11"/>
        <v>28.25</v>
      </c>
      <c r="K106" s="13">
        <f t="shared" si="11"/>
        <v>10.38</v>
      </c>
      <c r="L106" s="13">
        <f t="shared" si="11"/>
        <v>13.430000000000001</v>
      </c>
      <c r="M106" s="13">
        <f t="shared" si="11"/>
        <v>64.98</v>
      </c>
      <c r="N106" s="13">
        <f t="shared" si="11"/>
        <v>83.71</v>
      </c>
      <c r="O106" s="73">
        <f>O97+O98+O99+O102+O103+O104+O105+O100+O101</f>
        <v>799.1</v>
      </c>
      <c r="P106" s="74">
        <f>P97+P98+P99+P102+P103+P104+P105+P100+P101</f>
        <v>996.4199999999998</v>
      </c>
      <c r="Q106" s="14">
        <f t="shared" si="11"/>
        <v>94.06</v>
      </c>
      <c r="R106" s="14">
        <f t="shared" si="11"/>
        <v>115.88000000000001</v>
      </c>
      <c r="S106" s="14">
        <f t="shared" si="11"/>
        <v>356.31</v>
      </c>
      <c r="T106" s="14">
        <f t="shared" si="11"/>
        <v>480.34</v>
      </c>
      <c r="U106" s="14">
        <f t="shared" si="11"/>
        <v>185.32</v>
      </c>
      <c r="V106" s="14">
        <f t="shared" si="11"/>
        <v>244.04</v>
      </c>
      <c r="W106" s="14">
        <f t="shared" si="11"/>
        <v>9.030000000000001</v>
      </c>
      <c r="X106" s="14">
        <f t="shared" si="11"/>
        <v>11.440000000000001</v>
      </c>
      <c r="Y106" s="14">
        <f t="shared" si="11"/>
        <v>0.33699999999999997</v>
      </c>
      <c r="Z106" s="14">
        <f t="shared" si="11"/>
        <v>0.44899999999999995</v>
      </c>
      <c r="AA106" s="14">
        <f t="shared" si="11"/>
        <v>0.247</v>
      </c>
      <c r="AB106" s="14">
        <f t="shared" si="11"/>
        <v>0.327</v>
      </c>
      <c r="AC106" s="14">
        <f t="shared" si="11"/>
        <v>26.169999999999998</v>
      </c>
      <c r="AD106" s="14">
        <f t="shared" si="11"/>
        <v>29.55</v>
      </c>
      <c r="AE106" s="14">
        <f t="shared" si="11"/>
        <v>5.54</v>
      </c>
      <c r="AF106" s="14">
        <f t="shared" si="11"/>
        <v>7.47</v>
      </c>
    </row>
    <row r="107" spans="1:32" ht="24.75" customHeight="1">
      <c r="A107" s="6"/>
      <c r="B107" s="12" t="s">
        <v>29</v>
      </c>
      <c r="C107" s="6"/>
      <c r="D107" s="6"/>
      <c r="E107" s="13">
        <f aca="true" t="shared" si="12" ref="E107:AF107">E95+E106</f>
        <v>39.949999999999996</v>
      </c>
      <c r="F107" s="13">
        <f t="shared" si="12"/>
        <v>48.98</v>
      </c>
      <c r="G107" s="13">
        <f t="shared" si="12"/>
        <v>20.141</v>
      </c>
      <c r="H107" s="13">
        <f t="shared" si="12"/>
        <v>24.384</v>
      </c>
      <c r="I107" s="13">
        <f t="shared" si="12"/>
        <v>43.739999999999995</v>
      </c>
      <c r="J107" s="13">
        <f t="shared" si="12"/>
        <v>53.05</v>
      </c>
      <c r="K107" s="13">
        <f t="shared" si="12"/>
        <v>20.310000000000002</v>
      </c>
      <c r="L107" s="13">
        <f t="shared" si="12"/>
        <v>23.630000000000003</v>
      </c>
      <c r="M107" s="13">
        <f t="shared" si="12"/>
        <v>156.42000000000002</v>
      </c>
      <c r="N107" s="13">
        <f t="shared" si="12"/>
        <v>162.64999999999998</v>
      </c>
      <c r="O107" s="13">
        <f t="shared" si="12"/>
        <v>1572.45</v>
      </c>
      <c r="P107" s="14">
        <f t="shared" si="12"/>
        <v>1969.11</v>
      </c>
      <c r="Q107" s="14">
        <f t="shared" si="12"/>
        <v>234.95999999999998</v>
      </c>
      <c r="R107" s="14">
        <f t="shared" si="12"/>
        <v>271.42</v>
      </c>
      <c r="S107" s="14">
        <f t="shared" si="12"/>
        <v>646.6</v>
      </c>
      <c r="T107" s="14">
        <f t="shared" si="12"/>
        <v>808.24</v>
      </c>
      <c r="U107" s="14">
        <f t="shared" si="12"/>
        <v>307.84</v>
      </c>
      <c r="V107" s="14">
        <f t="shared" si="12"/>
        <v>379.12</v>
      </c>
      <c r="W107" s="14">
        <f t="shared" si="12"/>
        <v>13.32</v>
      </c>
      <c r="X107" s="14">
        <f t="shared" si="12"/>
        <v>16.18</v>
      </c>
      <c r="Y107" s="14">
        <f t="shared" si="12"/>
        <v>0.6689999999999999</v>
      </c>
      <c r="Z107" s="14">
        <f t="shared" si="12"/>
        <v>0.8009999999999999</v>
      </c>
      <c r="AA107" s="14">
        <f t="shared" si="12"/>
        <v>0.649</v>
      </c>
      <c r="AB107" s="14">
        <f t="shared" si="12"/>
        <v>0.778</v>
      </c>
      <c r="AC107" s="14">
        <f t="shared" si="12"/>
        <v>162.76</v>
      </c>
      <c r="AD107" s="14">
        <f t="shared" si="12"/>
        <v>172.20000000000002</v>
      </c>
      <c r="AE107" s="14">
        <f t="shared" si="12"/>
        <v>13.23</v>
      </c>
      <c r="AF107" s="14">
        <f t="shared" si="12"/>
        <v>15.91</v>
      </c>
    </row>
    <row r="108" spans="1:32" ht="29.25" customHeight="1">
      <c r="A108" s="22"/>
      <c r="B108" s="35"/>
      <c r="C108" s="22"/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8"/>
    </row>
    <row r="109" spans="1:32" ht="31.5" customHeight="1">
      <c r="A109" s="80" t="s">
        <v>36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</row>
    <row r="110" spans="1:32" ht="32.25" customHeight="1">
      <c r="A110" s="78" t="s">
        <v>0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</row>
    <row r="111" spans="1:32" ht="37.5" customHeight="1">
      <c r="A111" s="81" t="s">
        <v>1</v>
      </c>
      <c r="B111" s="82" t="s">
        <v>2</v>
      </c>
      <c r="C111" s="81" t="s">
        <v>3</v>
      </c>
      <c r="D111" s="81"/>
      <c r="E111" s="81" t="s">
        <v>4</v>
      </c>
      <c r="F111" s="81"/>
      <c r="G111" s="81"/>
      <c r="H111" s="81"/>
      <c r="I111" s="81"/>
      <c r="J111" s="81"/>
      <c r="K111" s="81"/>
      <c r="L111" s="81"/>
      <c r="M111" s="81"/>
      <c r="N111" s="81"/>
      <c r="O111" s="81" t="s">
        <v>37</v>
      </c>
      <c r="P111" s="81"/>
      <c r="Q111" s="82" t="s">
        <v>6</v>
      </c>
      <c r="R111" s="82"/>
      <c r="S111" s="82"/>
      <c r="T111" s="82"/>
      <c r="U111" s="82"/>
      <c r="V111" s="82"/>
      <c r="W111" s="82"/>
      <c r="X111" s="82"/>
      <c r="Y111" s="83" t="s">
        <v>7</v>
      </c>
      <c r="Z111" s="83"/>
      <c r="AA111" s="83"/>
      <c r="AB111" s="83"/>
      <c r="AC111" s="83"/>
      <c r="AD111" s="83"/>
      <c r="AE111" s="83"/>
      <c r="AF111" s="83"/>
    </row>
    <row r="112" spans="1:32" ht="21.75" customHeight="1">
      <c r="A112" s="81"/>
      <c r="B112" s="82"/>
      <c r="C112" s="84" t="s">
        <v>61</v>
      </c>
      <c r="D112" s="84" t="s">
        <v>63</v>
      </c>
      <c r="E112" s="87" t="s">
        <v>8</v>
      </c>
      <c r="F112" s="87"/>
      <c r="G112" s="87"/>
      <c r="H112" s="87"/>
      <c r="I112" s="87" t="s">
        <v>9</v>
      </c>
      <c r="J112" s="87"/>
      <c r="K112" s="87"/>
      <c r="L112" s="87"/>
      <c r="M112" s="81" t="s">
        <v>10</v>
      </c>
      <c r="N112" s="81"/>
      <c r="O112" s="81"/>
      <c r="P112" s="81"/>
      <c r="Q112" s="83" t="s">
        <v>11</v>
      </c>
      <c r="R112" s="83"/>
      <c r="S112" s="83" t="s">
        <v>12</v>
      </c>
      <c r="T112" s="83"/>
      <c r="U112" s="83" t="s">
        <v>13</v>
      </c>
      <c r="V112" s="83"/>
      <c r="W112" s="83" t="s">
        <v>14</v>
      </c>
      <c r="X112" s="83"/>
      <c r="Y112" s="83" t="s">
        <v>15</v>
      </c>
      <c r="Z112" s="83"/>
      <c r="AA112" s="83" t="s">
        <v>16</v>
      </c>
      <c r="AB112" s="83"/>
      <c r="AC112" s="83" t="s">
        <v>17</v>
      </c>
      <c r="AD112" s="83"/>
      <c r="AE112" s="83" t="s">
        <v>18</v>
      </c>
      <c r="AF112" s="83"/>
    </row>
    <row r="113" spans="1:32" ht="42" customHeight="1">
      <c r="A113" s="81"/>
      <c r="B113" s="82"/>
      <c r="C113" s="85"/>
      <c r="D113" s="85"/>
      <c r="E113" s="87" t="s">
        <v>19</v>
      </c>
      <c r="F113" s="87"/>
      <c r="G113" s="81" t="s">
        <v>20</v>
      </c>
      <c r="H113" s="81"/>
      <c r="I113" s="87" t="s">
        <v>19</v>
      </c>
      <c r="J113" s="87"/>
      <c r="K113" s="81" t="s">
        <v>21</v>
      </c>
      <c r="L113" s="81"/>
      <c r="M113" s="81"/>
      <c r="N113" s="81"/>
      <c r="O113" s="81"/>
      <c r="P113" s="81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</row>
    <row r="114" spans="1:32" s="33" customFormat="1" ht="36" customHeight="1">
      <c r="A114" s="81"/>
      <c r="B114" s="82"/>
      <c r="C114" s="86"/>
      <c r="D114" s="86"/>
      <c r="E114" s="3" t="s">
        <v>58</v>
      </c>
      <c r="F114" s="3" t="s">
        <v>60</v>
      </c>
      <c r="G114" s="3" t="s">
        <v>58</v>
      </c>
      <c r="H114" s="3" t="s">
        <v>60</v>
      </c>
      <c r="I114" s="3" t="s">
        <v>58</v>
      </c>
      <c r="J114" s="3" t="s">
        <v>60</v>
      </c>
      <c r="K114" s="3" t="s">
        <v>58</v>
      </c>
      <c r="L114" s="3" t="s">
        <v>60</v>
      </c>
      <c r="M114" s="3" t="s">
        <v>58</v>
      </c>
      <c r="N114" s="3" t="s">
        <v>60</v>
      </c>
      <c r="O114" s="3" t="s">
        <v>58</v>
      </c>
      <c r="P114" s="3" t="s">
        <v>60</v>
      </c>
      <c r="Q114" s="3" t="s">
        <v>58</v>
      </c>
      <c r="R114" s="3" t="s">
        <v>60</v>
      </c>
      <c r="S114" s="3" t="s">
        <v>58</v>
      </c>
      <c r="T114" s="3" t="s">
        <v>60</v>
      </c>
      <c r="U114" s="3" t="s">
        <v>58</v>
      </c>
      <c r="V114" s="3" t="s">
        <v>60</v>
      </c>
      <c r="W114" s="3" t="s">
        <v>58</v>
      </c>
      <c r="X114" s="3" t="s">
        <v>60</v>
      </c>
      <c r="Y114" s="3" t="s">
        <v>58</v>
      </c>
      <c r="Z114" s="3" t="s">
        <v>60</v>
      </c>
      <c r="AA114" s="3" t="s">
        <v>58</v>
      </c>
      <c r="AB114" s="3" t="s">
        <v>60</v>
      </c>
      <c r="AC114" s="3" t="s">
        <v>58</v>
      </c>
      <c r="AD114" s="3" t="s">
        <v>60</v>
      </c>
      <c r="AE114" s="3" t="s">
        <v>58</v>
      </c>
      <c r="AF114" s="3" t="s">
        <v>60</v>
      </c>
    </row>
    <row r="115" spans="1:32" ht="57.75" customHeight="1">
      <c r="A115" s="56">
        <v>219</v>
      </c>
      <c r="B115" s="52" t="s">
        <v>102</v>
      </c>
      <c r="C115" s="5">
        <v>70</v>
      </c>
      <c r="D115" s="5">
        <v>105</v>
      </c>
      <c r="E115" s="18">
        <v>10.84</v>
      </c>
      <c r="F115" s="18">
        <v>16.26</v>
      </c>
      <c r="G115" s="18">
        <v>10.14</v>
      </c>
      <c r="H115" s="18">
        <v>15.21</v>
      </c>
      <c r="I115" s="18">
        <v>8.97</v>
      </c>
      <c r="J115" s="18">
        <v>13.45</v>
      </c>
      <c r="K115" s="18">
        <v>2.87</v>
      </c>
      <c r="L115" s="18">
        <v>4.3</v>
      </c>
      <c r="M115" s="18">
        <v>17.14</v>
      </c>
      <c r="N115" s="18">
        <v>25.71</v>
      </c>
      <c r="O115" s="18">
        <v>193</v>
      </c>
      <c r="P115" s="18">
        <v>289.5</v>
      </c>
      <c r="Q115" s="18">
        <v>140.7</v>
      </c>
      <c r="R115" s="18">
        <v>211.05</v>
      </c>
      <c r="S115" s="18">
        <v>156.88</v>
      </c>
      <c r="T115" s="18">
        <v>235.32</v>
      </c>
      <c r="U115" s="18">
        <v>18.34</v>
      </c>
      <c r="V115" s="18">
        <v>27.51</v>
      </c>
      <c r="W115" s="18">
        <v>0.38</v>
      </c>
      <c r="X115" s="18">
        <v>0.57</v>
      </c>
      <c r="Y115" s="18">
        <v>0.042</v>
      </c>
      <c r="Z115" s="18">
        <v>0.06</v>
      </c>
      <c r="AA115" s="18">
        <v>0.21</v>
      </c>
      <c r="AB115" s="18">
        <v>0.31</v>
      </c>
      <c r="AC115" s="18">
        <v>0.33</v>
      </c>
      <c r="AD115" s="18">
        <v>0.5</v>
      </c>
      <c r="AE115" s="18">
        <v>0.31</v>
      </c>
      <c r="AF115" s="18">
        <v>0.46</v>
      </c>
    </row>
    <row r="116" spans="1:32" ht="37.5" customHeight="1">
      <c r="A116" s="54">
        <v>377</v>
      </c>
      <c r="B116" s="54" t="s">
        <v>68</v>
      </c>
      <c r="C116" s="5" t="s">
        <v>89</v>
      </c>
      <c r="D116" s="5" t="s">
        <v>89</v>
      </c>
      <c r="E116" s="5">
        <v>0.13</v>
      </c>
      <c r="F116" s="5">
        <v>0.13</v>
      </c>
      <c r="G116" s="5">
        <v>0</v>
      </c>
      <c r="H116" s="5">
        <v>0</v>
      </c>
      <c r="I116" s="5">
        <v>0.02</v>
      </c>
      <c r="J116" s="5">
        <v>0.02</v>
      </c>
      <c r="K116" s="5">
        <v>0.02</v>
      </c>
      <c r="L116" s="5">
        <v>0.02</v>
      </c>
      <c r="M116" s="5">
        <v>15.2</v>
      </c>
      <c r="N116" s="5">
        <v>15.2</v>
      </c>
      <c r="O116" s="5">
        <v>62</v>
      </c>
      <c r="P116" s="5">
        <v>62</v>
      </c>
      <c r="Q116" s="5">
        <v>14.2</v>
      </c>
      <c r="R116" s="5">
        <v>14.2</v>
      </c>
      <c r="S116" s="5">
        <v>4.4</v>
      </c>
      <c r="T116" s="5">
        <v>4.4</v>
      </c>
      <c r="U116" s="5">
        <v>2.4</v>
      </c>
      <c r="V116" s="5">
        <v>2.4</v>
      </c>
      <c r="W116" s="5">
        <v>0.36</v>
      </c>
      <c r="X116" s="5">
        <v>0.36</v>
      </c>
      <c r="Y116" s="5">
        <v>0</v>
      </c>
      <c r="Z116" s="5">
        <v>0</v>
      </c>
      <c r="AA116" s="5">
        <v>0</v>
      </c>
      <c r="AB116" s="5">
        <v>0</v>
      </c>
      <c r="AC116" s="5">
        <v>2.83</v>
      </c>
      <c r="AD116" s="5">
        <v>2.83</v>
      </c>
      <c r="AE116" s="5">
        <v>0.03</v>
      </c>
      <c r="AF116" s="5">
        <v>0.03</v>
      </c>
    </row>
    <row r="117" spans="1:32" ht="36" customHeight="1">
      <c r="A117" s="56">
        <v>2</v>
      </c>
      <c r="B117" s="54" t="s">
        <v>74</v>
      </c>
      <c r="C117" s="5">
        <v>55</v>
      </c>
      <c r="D117" s="5">
        <v>55</v>
      </c>
      <c r="E117" s="5">
        <v>2.4</v>
      </c>
      <c r="F117" s="5">
        <v>2.4</v>
      </c>
      <c r="G117" s="5">
        <v>0.04</v>
      </c>
      <c r="H117" s="5">
        <v>0.04</v>
      </c>
      <c r="I117" s="5">
        <v>3.78</v>
      </c>
      <c r="J117" s="5">
        <v>3.78</v>
      </c>
      <c r="K117" s="5">
        <v>0.24</v>
      </c>
      <c r="L117" s="5">
        <v>0.24</v>
      </c>
      <c r="M117" s="5">
        <v>27.83</v>
      </c>
      <c r="N117" s="5">
        <v>27.83</v>
      </c>
      <c r="O117" s="5">
        <v>156</v>
      </c>
      <c r="P117" s="5">
        <v>156</v>
      </c>
      <c r="Q117" s="5">
        <v>10</v>
      </c>
      <c r="R117" s="5">
        <v>10</v>
      </c>
      <c r="S117" s="5">
        <v>22.8</v>
      </c>
      <c r="T117" s="5">
        <v>22.8</v>
      </c>
      <c r="U117" s="5">
        <v>5.6</v>
      </c>
      <c r="V117" s="5">
        <v>5.6</v>
      </c>
      <c r="W117" s="5">
        <v>0.6</v>
      </c>
      <c r="X117" s="5">
        <v>0.6</v>
      </c>
      <c r="Y117" s="5">
        <v>0.04</v>
      </c>
      <c r="Z117" s="5">
        <v>0.04</v>
      </c>
      <c r="AA117" s="5">
        <v>0.019</v>
      </c>
      <c r="AB117" s="5">
        <v>0.019</v>
      </c>
      <c r="AC117" s="5">
        <v>0.1</v>
      </c>
      <c r="AD117" s="5">
        <v>0.1</v>
      </c>
      <c r="AE117" s="5">
        <v>0.3</v>
      </c>
      <c r="AF117" s="5">
        <v>0.3</v>
      </c>
    </row>
    <row r="118" spans="1:32" ht="28.5" customHeight="1">
      <c r="A118" s="56" t="s">
        <v>64</v>
      </c>
      <c r="B118" s="54" t="s">
        <v>67</v>
      </c>
      <c r="C118" s="5">
        <v>35</v>
      </c>
      <c r="D118" s="5">
        <v>70</v>
      </c>
      <c r="E118" s="5">
        <v>3.16</v>
      </c>
      <c r="F118" s="5">
        <v>3.95</v>
      </c>
      <c r="G118" s="5">
        <v>0</v>
      </c>
      <c r="H118" s="5">
        <v>0</v>
      </c>
      <c r="I118" s="5">
        <v>0.4</v>
      </c>
      <c r="J118" s="5">
        <v>0.5</v>
      </c>
      <c r="K118" s="5">
        <v>0.4</v>
      </c>
      <c r="L118" s="5">
        <v>0.5</v>
      </c>
      <c r="M118" s="5">
        <v>19.32</v>
      </c>
      <c r="N118" s="5" t="s">
        <v>92</v>
      </c>
      <c r="O118" s="5">
        <v>93.52</v>
      </c>
      <c r="P118" s="5">
        <v>187.04</v>
      </c>
      <c r="Q118" s="5">
        <v>9.2</v>
      </c>
      <c r="R118" s="5">
        <v>11.5</v>
      </c>
      <c r="S118" s="5">
        <v>34.8</v>
      </c>
      <c r="T118" s="5">
        <v>43.5</v>
      </c>
      <c r="U118" s="5">
        <v>13.2</v>
      </c>
      <c r="V118" s="5">
        <v>16.5</v>
      </c>
      <c r="W118" s="5">
        <v>0.44</v>
      </c>
      <c r="X118" s="5">
        <v>0.55</v>
      </c>
      <c r="Y118" s="5">
        <v>0.04</v>
      </c>
      <c r="Z118" s="5">
        <v>0.05</v>
      </c>
      <c r="AA118" s="5">
        <v>0.036</v>
      </c>
      <c r="AB118" s="5">
        <v>0.045</v>
      </c>
      <c r="AC118" s="5">
        <v>0</v>
      </c>
      <c r="AD118" s="5">
        <v>0</v>
      </c>
      <c r="AE118" s="5">
        <v>1.24</v>
      </c>
      <c r="AF118" s="5">
        <v>1.55</v>
      </c>
    </row>
    <row r="119" spans="1:32" ht="5.25" customHeight="1">
      <c r="A119" s="56"/>
      <c r="B119" s="56"/>
      <c r="C119" s="4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36.75" customHeight="1" hidden="1">
      <c r="A120" s="56"/>
      <c r="B120" s="5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3.75" customHeight="1">
      <c r="A121" s="56"/>
      <c r="B121" s="54"/>
      <c r="C121" s="3"/>
      <c r="D121" s="3"/>
      <c r="E121" s="3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  <c r="S121" s="5"/>
      <c r="T121" s="5"/>
      <c r="U121" s="5"/>
      <c r="V121" s="5"/>
      <c r="W121" s="5"/>
      <c r="X121" s="5"/>
      <c r="Y121" s="9"/>
      <c r="Z121" s="9"/>
      <c r="AA121" s="10"/>
      <c r="AB121" s="9"/>
      <c r="AC121" s="11"/>
      <c r="AD121" s="11"/>
      <c r="AE121" s="5"/>
      <c r="AF121" s="5"/>
    </row>
    <row r="122" spans="1:32" ht="24.75" customHeight="1">
      <c r="A122" s="3"/>
      <c r="B122" s="12" t="s">
        <v>34</v>
      </c>
      <c r="C122" s="13"/>
      <c r="D122" s="13"/>
      <c r="E122" s="67">
        <f aca="true" t="shared" si="13" ref="E122:AF122">SUM(E115:E121)</f>
        <v>16.53</v>
      </c>
      <c r="F122" s="67">
        <f t="shared" si="13"/>
        <v>22.74</v>
      </c>
      <c r="G122" s="67">
        <f t="shared" si="13"/>
        <v>10.18</v>
      </c>
      <c r="H122" s="67">
        <f t="shared" si="13"/>
        <v>15.25</v>
      </c>
      <c r="I122" s="68">
        <f t="shared" si="13"/>
        <v>13.17</v>
      </c>
      <c r="J122" s="68">
        <f t="shared" si="13"/>
        <v>17.75</v>
      </c>
      <c r="K122" s="67">
        <f t="shared" si="13"/>
        <v>3.53</v>
      </c>
      <c r="L122" s="67">
        <f t="shared" si="13"/>
        <v>5.06</v>
      </c>
      <c r="M122" s="67">
        <f t="shared" si="13"/>
        <v>79.49000000000001</v>
      </c>
      <c r="N122" s="67">
        <f t="shared" si="13"/>
        <v>68.74</v>
      </c>
      <c r="O122" s="67">
        <f t="shared" si="13"/>
        <v>504.52</v>
      </c>
      <c r="P122" s="67">
        <f t="shared" si="13"/>
        <v>694.54</v>
      </c>
      <c r="Q122" s="67">
        <f t="shared" si="13"/>
        <v>174.09999999999997</v>
      </c>
      <c r="R122" s="67">
        <f t="shared" si="13"/>
        <v>246.75</v>
      </c>
      <c r="S122" s="67">
        <f t="shared" si="13"/>
        <v>218.88</v>
      </c>
      <c r="T122" s="67">
        <f t="shared" si="13"/>
        <v>306.02</v>
      </c>
      <c r="U122" s="67">
        <f t="shared" si="13"/>
        <v>39.53999999999999</v>
      </c>
      <c r="V122" s="67">
        <f t="shared" si="13"/>
        <v>52.01</v>
      </c>
      <c r="W122" s="67">
        <f t="shared" si="13"/>
        <v>1.7799999999999998</v>
      </c>
      <c r="X122" s="67">
        <f t="shared" si="13"/>
        <v>2.08</v>
      </c>
      <c r="Y122" s="67">
        <f t="shared" si="13"/>
        <v>0.122</v>
      </c>
      <c r="Z122" s="67">
        <f t="shared" si="13"/>
        <v>0.15000000000000002</v>
      </c>
      <c r="AA122" s="67">
        <f t="shared" si="13"/>
        <v>0.26499999999999996</v>
      </c>
      <c r="AB122" s="67">
        <f t="shared" si="13"/>
        <v>0.374</v>
      </c>
      <c r="AC122" s="67">
        <f t="shared" si="13"/>
        <v>3.2600000000000002</v>
      </c>
      <c r="AD122" s="67">
        <f t="shared" si="13"/>
        <v>3.43</v>
      </c>
      <c r="AE122" s="67">
        <f t="shared" si="13"/>
        <v>1.88</v>
      </c>
      <c r="AF122" s="67">
        <f t="shared" si="13"/>
        <v>2.34</v>
      </c>
    </row>
    <row r="123" spans="1:32" ht="42" customHeight="1">
      <c r="A123" s="89" t="s">
        <v>25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</row>
    <row r="124" spans="1:32" ht="50.25" customHeight="1">
      <c r="A124" s="54" t="s">
        <v>117</v>
      </c>
      <c r="B124" s="54" t="s">
        <v>76</v>
      </c>
      <c r="C124" s="5">
        <v>250</v>
      </c>
      <c r="D124" s="5">
        <v>300</v>
      </c>
      <c r="E124" s="18">
        <v>2.63</v>
      </c>
      <c r="F124" s="18">
        <v>3.16</v>
      </c>
      <c r="G124" s="18">
        <v>0.57</v>
      </c>
      <c r="H124" s="18">
        <v>0.68</v>
      </c>
      <c r="I124" s="18">
        <v>3.4</v>
      </c>
      <c r="J124" s="18">
        <v>4.08</v>
      </c>
      <c r="K124" s="18">
        <v>2.07</v>
      </c>
      <c r="L124" s="18">
        <v>2.48</v>
      </c>
      <c r="M124" s="18">
        <v>13.92</v>
      </c>
      <c r="N124" s="18">
        <v>16.7</v>
      </c>
      <c r="O124" s="18">
        <v>194.75</v>
      </c>
      <c r="P124" s="18">
        <v>233.6</v>
      </c>
      <c r="Q124" s="18">
        <v>24.74</v>
      </c>
      <c r="R124" s="18">
        <v>29.69</v>
      </c>
      <c r="S124" s="18">
        <v>53.5</v>
      </c>
      <c r="T124" s="18">
        <v>64.2</v>
      </c>
      <c r="U124" s="18">
        <v>18.78</v>
      </c>
      <c r="V124" s="18">
        <v>22.53</v>
      </c>
      <c r="W124" s="18">
        <v>0.87</v>
      </c>
      <c r="X124" s="18">
        <v>1.04</v>
      </c>
      <c r="Y124" s="18">
        <v>0.077</v>
      </c>
      <c r="Z124" s="18">
        <v>0.09</v>
      </c>
      <c r="AA124" s="18">
        <v>0.05</v>
      </c>
      <c r="AB124" s="18">
        <v>0.066</v>
      </c>
      <c r="AC124" s="18">
        <v>4.26</v>
      </c>
      <c r="AD124" s="18">
        <v>5.1</v>
      </c>
      <c r="AE124" s="18">
        <v>0.8</v>
      </c>
      <c r="AF124" s="18">
        <v>0.96</v>
      </c>
    </row>
    <row r="125" spans="1:32" ht="41.25" customHeight="1">
      <c r="A125" s="54">
        <v>204</v>
      </c>
      <c r="B125" s="54" t="s">
        <v>82</v>
      </c>
      <c r="C125" s="4">
        <v>200</v>
      </c>
      <c r="D125" s="4">
        <v>250</v>
      </c>
      <c r="E125" s="5">
        <v>13.53</v>
      </c>
      <c r="F125" s="5">
        <v>16.92</v>
      </c>
      <c r="G125" s="5">
        <v>7.5</v>
      </c>
      <c r="H125" s="5">
        <v>9.38</v>
      </c>
      <c r="I125" s="5">
        <v>15.92</v>
      </c>
      <c r="J125" s="5">
        <v>19.9</v>
      </c>
      <c r="K125" s="5">
        <v>0.72</v>
      </c>
      <c r="L125" s="5">
        <v>0.9</v>
      </c>
      <c r="M125" s="5">
        <v>38.03</v>
      </c>
      <c r="N125" s="5">
        <v>47.54</v>
      </c>
      <c r="O125" s="5">
        <v>334.4</v>
      </c>
      <c r="P125" s="5">
        <v>418</v>
      </c>
      <c r="Q125" s="5">
        <v>295.2</v>
      </c>
      <c r="R125" s="5">
        <v>369</v>
      </c>
      <c r="S125" s="5">
        <v>202.08</v>
      </c>
      <c r="T125" s="5">
        <v>252.6</v>
      </c>
      <c r="U125" s="5">
        <v>20.32</v>
      </c>
      <c r="V125" s="5">
        <v>25.4</v>
      </c>
      <c r="W125" s="5">
        <v>1.23</v>
      </c>
      <c r="X125" s="5">
        <v>1.54</v>
      </c>
      <c r="Y125" s="5">
        <v>0.08</v>
      </c>
      <c r="Z125" s="5">
        <v>0.1</v>
      </c>
      <c r="AA125" s="5">
        <v>0.11</v>
      </c>
      <c r="AB125" s="5">
        <v>0.14</v>
      </c>
      <c r="AC125" s="5">
        <v>0.22</v>
      </c>
      <c r="AD125" s="5">
        <v>0.28</v>
      </c>
      <c r="AE125" s="5">
        <v>0.62</v>
      </c>
      <c r="AF125" s="5">
        <v>0.78</v>
      </c>
    </row>
    <row r="126" spans="1:32" ht="22.5" customHeight="1">
      <c r="A126" s="56">
        <v>389</v>
      </c>
      <c r="B126" s="54" t="s">
        <v>109</v>
      </c>
      <c r="C126" s="5">
        <v>200</v>
      </c>
      <c r="D126" s="5">
        <v>200</v>
      </c>
      <c r="E126" s="5">
        <v>1.4</v>
      </c>
      <c r="F126" s="5">
        <v>1.4</v>
      </c>
      <c r="G126" s="5">
        <v>0</v>
      </c>
      <c r="H126" s="5">
        <v>0</v>
      </c>
      <c r="I126" s="5">
        <v>0.4</v>
      </c>
      <c r="J126" s="5">
        <v>0.4</v>
      </c>
      <c r="K126" s="5">
        <v>0.4</v>
      </c>
      <c r="L126" s="5">
        <v>0.4</v>
      </c>
      <c r="M126" s="5">
        <v>22.8</v>
      </c>
      <c r="N126" s="5">
        <v>22.8</v>
      </c>
      <c r="O126" s="5">
        <v>100.4</v>
      </c>
      <c r="P126" s="5">
        <v>100.4</v>
      </c>
      <c r="Q126" s="5">
        <v>34</v>
      </c>
      <c r="R126" s="5">
        <v>34</v>
      </c>
      <c r="S126" s="5">
        <v>36</v>
      </c>
      <c r="T126" s="5">
        <v>36</v>
      </c>
      <c r="U126" s="5">
        <v>12</v>
      </c>
      <c r="V126" s="5">
        <v>12</v>
      </c>
      <c r="W126" s="5">
        <v>0.6</v>
      </c>
      <c r="X126" s="5">
        <v>0.6</v>
      </c>
      <c r="Y126" s="5">
        <v>0.022</v>
      </c>
      <c r="Z126" s="5">
        <v>0.022</v>
      </c>
      <c r="AA126" s="5">
        <v>0.044</v>
      </c>
      <c r="AB126" s="5">
        <v>0.044</v>
      </c>
      <c r="AC126" s="5">
        <v>14.8</v>
      </c>
      <c r="AD126" s="5">
        <v>14.8</v>
      </c>
      <c r="AE126" s="5">
        <v>0.4</v>
      </c>
      <c r="AF126" s="5">
        <v>0.4</v>
      </c>
    </row>
    <row r="127" spans="1:32" ht="30.75" customHeight="1">
      <c r="A127" s="56" t="s">
        <v>64</v>
      </c>
      <c r="B127" s="54" t="s">
        <v>114</v>
      </c>
      <c r="C127" s="4">
        <v>115</v>
      </c>
      <c r="D127" s="4">
        <v>115</v>
      </c>
      <c r="E127" s="5">
        <v>2.2</v>
      </c>
      <c r="F127" s="5">
        <v>2.2</v>
      </c>
      <c r="G127" s="5">
        <v>2.2</v>
      </c>
      <c r="H127" s="5">
        <v>2.2</v>
      </c>
      <c r="I127" s="5">
        <v>5</v>
      </c>
      <c r="J127" s="5">
        <v>5</v>
      </c>
      <c r="K127" s="5">
        <v>5</v>
      </c>
      <c r="L127" s="5">
        <v>5</v>
      </c>
      <c r="M127" s="5">
        <v>16</v>
      </c>
      <c r="N127" s="5">
        <v>16</v>
      </c>
      <c r="O127" s="5">
        <v>120</v>
      </c>
      <c r="P127" s="5">
        <v>120</v>
      </c>
      <c r="Q127" s="5">
        <v>115</v>
      </c>
      <c r="R127" s="5">
        <v>115</v>
      </c>
      <c r="S127" s="5">
        <v>87</v>
      </c>
      <c r="T127" s="5">
        <v>87</v>
      </c>
      <c r="U127" s="5">
        <v>14</v>
      </c>
      <c r="V127" s="5">
        <v>14</v>
      </c>
      <c r="W127" s="5">
        <v>0.1</v>
      </c>
      <c r="X127" s="5">
        <v>0.1</v>
      </c>
      <c r="Y127" s="5">
        <v>0.03</v>
      </c>
      <c r="Z127" s="5">
        <v>0.03</v>
      </c>
      <c r="AA127" s="5">
        <v>0.15</v>
      </c>
      <c r="AB127" s="5">
        <v>0.15</v>
      </c>
      <c r="AC127" s="5">
        <v>0.6</v>
      </c>
      <c r="AD127" s="5">
        <v>0.6</v>
      </c>
      <c r="AE127" s="5">
        <v>0.2</v>
      </c>
      <c r="AF127" s="5">
        <v>0.2</v>
      </c>
    </row>
    <row r="128" spans="1:32" ht="30" customHeight="1">
      <c r="A128" s="56" t="s">
        <v>64</v>
      </c>
      <c r="B128" s="60" t="s">
        <v>73</v>
      </c>
      <c r="C128" s="50">
        <v>35</v>
      </c>
      <c r="D128" s="50">
        <v>70</v>
      </c>
      <c r="E128" s="19">
        <v>2.24</v>
      </c>
      <c r="F128" s="19">
        <v>3.36</v>
      </c>
      <c r="G128" s="19">
        <v>0</v>
      </c>
      <c r="H128" s="19">
        <v>0</v>
      </c>
      <c r="I128" s="19">
        <v>0.44</v>
      </c>
      <c r="J128" s="19">
        <v>0.66</v>
      </c>
      <c r="K128" s="19">
        <v>0.44</v>
      </c>
      <c r="L128" s="19">
        <v>0.66</v>
      </c>
      <c r="M128" s="19">
        <v>19.76</v>
      </c>
      <c r="N128" s="19">
        <v>29.64</v>
      </c>
      <c r="O128" s="19">
        <v>91.96</v>
      </c>
      <c r="P128" s="19">
        <v>183.92</v>
      </c>
      <c r="Q128" s="19">
        <v>9.2</v>
      </c>
      <c r="R128" s="19">
        <v>13.8</v>
      </c>
      <c r="S128" s="19">
        <v>42.4</v>
      </c>
      <c r="T128" s="19">
        <v>63.6</v>
      </c>
      <c r="U128" s="19">
        <v>10</v>
      </c>
      <c r="V128" s="19">
        <v>15</v>
      </c>
      <c r="W128" s="19">
        <v>1.24</v>
      </c>
      <c r="X128" s="19">
        <v>1.86</v>
      </c>
      <c r="Y128" s="19">
        <v>0.04</v>
      </c>
      <c r="Z128" s="19">
        <v>0.07</v>
      </c>
      <c r="AA128" s="19">
        <v>0.036</v>
      </c>
      <c r="AB128" s="19">
        <v>0.054</v>
      </c>
      <c r="AC128" s="19">
        <v>0</v>
      </c>
      <c r="AD128" s="19">
        <v>0</v>
      </c>
      <c r="AE128" s="19">
        <v>1.2</v>
      </c>
      <c r="AF128" s="19">
        <v>1.82</v>
      </c>
    </row>
    <row r="129" spans="1:32" ht="1.5" customHeight="1">
      <c r="A129" s="56"/>
      <c r="B129" s="54"/>
      <c r="C129" s="4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8.25" customHeight="1">
      <c r="A130" s="56"/>
      <c r="B130" s="54"/>
      <c r="C130" s="5"/>
      <c r="D130" s="5"/>
      <c r="E130" s="11"/>
      <c r="F130" s="11"/>
      <c r="G130" s="5"/>
      <c r="H130" s="5"/>
      <c r="I130" s="5"/>
      <c r="J130" s="5"/>
      <c r="K130" s="5"/>
      <c r="L130" s="5"/>
      <c r="M130" s="11"/>
      <c r="N130" s="11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0.75" customHeight="1">
      <c r="A131" s="56"/>
      <c r="B131" s="60"/>
      <c r="C131" s="50"/>
      <c r="D131" s="50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</row>
    <row r="132" spans="1:32" ht="4.5" customHeight="1">
      <c r="A132" s="56"/>
      <c r="B132" s="60"/>
      <c r="C132" s="50"/>
      <c r="D132" s="50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</row>
    <row r="133" spans="1:32" ht="17.25" customHeight="1">
      <c r="A133" s="6"/>
      <c r="B133" s="12" t="s">
        <v>35</v>
      </c>
      <c r="C133" s="13"/>
      <c r="D133" s="13"/>
      <c r="E133" s="67">
        <f>SUM(E124:E132)</f>
        <v>22</v>
      </c>
      <c r="F133" s="68">
        <f>SUM(F124:F132)</f>
        <v>27.04</v>
      </c>
      <c r="G133" s="67">
        <f>SUM(G124:G132)</f>
        <v>10.27</v>
      </c>
      <c r="H133" s="67">
        <f>SUM(H124:H132)</f>
        <v>12.260000000000002</v>
      </c>
      <c r="I133" s="67">
        <f aca="true" t="shared" si="14" ref="I133:AF133">I124+I126+I127+I129+I130+I132</f>
        <v>8.8</v>
      </c>
      <c r="J133" s="67">
        <f t="shared" si="14"/>
        <v>9.48</v>
      </c>
      <c r="K133" s="67">
        <f t="shared" si="14"/>
        <v>7.47</v>
      </c>
      <c r="L133" s="67">
        <f t="shared" si="14"/>
        <v>7.88</v>
      </c>
      <c r="M133" s="67">
        <f t="shared" si="14"/>
        <v>52.72</v>
      </c>
      <c r="N133" s="67">
        <f t="shared" si="14"/>
        <v>55.5</v>
      </c>
      <c r="O133" s="71">
        <f>O124+O126+O127+O129+O130+O132+O125+O131+O128</f>
        <v>841.51</v>
      </c>
      <c r="P133" s="71">
        <f>P124+P126+P127+P129+P130+P132+P125+P128+P131</f>
        <v>1055.92</v>
      </c>
      <c r="Q133" s="67">
        <f t="shared" si="14"/>
        <v>173.74</v>
      </c>
      <c r="R133" s="67">
        <f t="shared" si="14"/>
        <v>178.69</v>
      </c>
      <c r="S133" s="67">
        <f t="shared" si="14"/>
        <v>176.5</v>
      </c>
      <c r="T133" s="67">
        <f t="shared" si="14"/>
        <v>187.2</v>
      </c>
      <c r="U133" s="67">
        <f t="shared" si="14"/>
        <v>44.78</v>
      </c>
      <c r="V133" s="67">
        <f t="shared" si="14"/>
        <v>48.53</v>
      </c>
      <c r="W133" s="67">
        <f t="shared" si="14"/>
        <v>1.57</v>
      </c>
      <c r="X133" s="67">
        <f t="shared" si="14"/>
        <v>1.7400000000000002</v>
      </c>
      <c r="Y133" s="67">
        <f t="shared" si="14"/>
        <v>0.129</v>
      </c>
      <c r="Z133" s="67">
        <f t="shared" si="14"/>
        <v>0.142</v>
      </c>
      <c r="AA133" s="67">
        <f t="shared" si="14"/>
        <v>0.244</v>
      </c>
      <c r="AB133" s="67">
        <f t="shared" si="14"/>
        <v>0.26</v>
      </c>
      <c r="AC133" s="67">
        <f t="shared" si="14"/>
        <v>19.660000000000004</v>
      </c>
      <c r="AD133" s="67">
        <f t="shared" si="14"/>
        <v>20.5</v>
      </c>
      <c r="AE133" s="67">
        <f t="shared" si="14"/>
        <v>1.4000000000000001</v>
      </c>
      <c r="AF133" s="67">
        <f t="shared" si="14"/>
        <v>1.5599999999999998</v>
      </c>
    </row>
    <row r="134" spans="1:32" ht="16.5" customHeight="1">
      <c r="A134" s="6"/>
      <c r="B134" s="12" t="s">
        <v>38</v>
      </c>
      <c r="C134" s="13"/>
      <c r="D134" s="13"/>
      <c r="E134" s="67">
        <f aca="true" t="shared" si="15" ref="E134:AF134">E122+E133</f>
        <v>38.53</v>
      </c>
      <c r="F134" s="67">
        <f t="shared" si="15"/>
        <v>49.78</v>
      </c>
      <c r="G134" s="67">
        <f t="shared" si="15"/>
        <v>20.45</v>
      </c>
      <c r="H134" s="67">
        <f t="shared" si="15"/>
        <v>27.51</v>
      </c>
      <c r="I134" s="67">
        <f t="shared" si="15"/>
        <v>21.97</v>
      </c>
      <c r="J134" s="67">
        <f t="shared" si="15"/>
        <v>27.23</v>
      </c>
      <c r="K134" s="67">
        <f t="shared" si="15"/>
        <v>11</v>
      </c>
      <c r="L134" s="67">
        <f t="shared" si="15"/>
        <v>12.94</v>
      </c>
      <c r="M134" s="67">
        <f t="shared" si="15"/>
        <v>132.21</v>
      </c>
      <c r="N134" s="67">
        <f t="shared" si="15"/>
        <v>124.24</v>
      </c>
      <c r="O134" s="67">
        <f t="shared" si="15"/>
        <v>1346.03</v>
      </c>
      <c r="P134" s="67">
        <f t="shared" si="15"/>
        <v>1750.46</v>
      </c>
      <c r="Q134" s="67">
        <f t="shared" si="15"/>
        <v>347.84</v>
      </c>
      <c r="R134" s="67">
        <f t="shared" si="15"/>
        <v>425.44</v>
      </c>
      <c r="S134" s="67">
        <f t="shared" si="15"/>
        <v>395.38</v>
      </c>
      <c r="T134" s="67">
        <f t="shared" si="15"/>
        <v>493.21999999999997</v>
      </c>
      <c r="U134" s="67">
        <f t="shared" si="15"/>
        <v>84.32</v>
      </c>
      <c r="V134" s="67">
        <f t="shared" si="15"/>
        <v>100.53999999999999</v>
      </c>
      <c r="W134" s="67">
        <f t="shared" si="15"/>
        <v>3.3499999999999996</v>
      </c>
      <c r="X134" s="67">
        <f t="shared" si="15"/>
        <v>3.8200000000000003</v>
      </c>
      <c r="Y134" s="67">
        <f t="shared" si="15"/>
        <v>0.251</v>
      </c>
      <c r="Z134" s="67">
        <f t="shared" si="15"/>
        <v>0.29200000000000004</v>
      </c>
      <c r="AA134" s="67">
        <f t="shared" si="15"/>
        <v>0.5089999999999999</v>
      </c>
      <c r="AB134" s="67">
        <f t="shared" si="15"/>
        <v>0.634</v>
      </c>
      <c r="AC134" s="67">
        <f t="shared" si="15"/>
        <v>22.920000000000005</v>
      </c>
      <c r="AD134" s="67">
        <f t="shared" si="15"/>
        <v>23.93</v>
      </c>
      <c r="AE134" s="67">
        <f t="shared" si="15"/>
        <v>3.2800000000000002</v>
      </c>
      <c r="AF134" s="67">
        <f t="shared" si="15"/>
        <v>3.8999999999999995</v>
      </c>
    </row>
    <row r="135" spans="1:32" ht="39" customHeight="1">
      <c r="A135" s="22"/>
      <c r="B135" s="35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8"/>
    </row>
    <row r="136" spans="1:32" ht="22.5" customHeight="1">
      <c r="A136" s="80" t="s">
        <v>39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</row>
    <row r="137" spans="1:32" ht="32.25" customHeight="1">
      <c r="A137" s="78" t="s">
        <v>0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</row>
    <row r="138" spans="1:32" s="33" customFormat="1" ht="28.5" customHeight="1">
      <c r="A138" s="81" t="s">
        <v>1</v>
      </c>
      <c r="B138" s="82" t="s">
        <v>2</v>
      </c>
      <c r="C138" s="90" t="s">
        <v>3</v>
      </c>
      <c r="D138" s="90"/>
      <c r="E138" s="81" t="s">
        <v>4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 t="s">
        <v>40</v>
      </c>
      <c r="P138" s="81"/>
      <c r="Q138" s="82" t="s">
        <v>6</v>
      </c>
      <c r="R138" s="82"/>
      <c r="S138" s="82"/>
      <c r="T138" s="82"/>
      <c r="U138" s="82"/>
      <c r="V138" s="82"/>
      <c r="W138" s="82"/>
      <c r="X138" s="82"/>
      <c r="Y138" s="83" t="s">
        <v>7</v>
      </c>
      <c r="Z138" s="83"/>
      <c r="AA138" s="83"/>
      <c r="AB138" s="83"/>
      <c r="AC138" s="83"/>
      <c r="AD138" s="83"/>
      <c r="AE138" s="83"/>
      <c r="AF138" s="83"/>
    </row>
    <row r="139" spans="1:32" ht="22.5" customHeight="1">
      <c r="A139" s="81"/>
      <c r="B139" s="82"/>
      <c r="C139" s="84" t="s">
        <v>61</v>
      </c>
      <c r="D139" s="84" t="s">
        <v>63</v>
      </c>
      <c r="E139" s="87" t="s">
        <v>8</v>
      </c>
      <c r="F139" s="87"/>
      <c r="G139" s="87"/>
      <c r="H139" s="87"/>
      <c r="I139" s="87" t="s">
        <v>9</v>
      </c>
      <c r="J139" s="87"/>
      <c r="K139" s="87"/>
      <c r="L139" s="87"/>
      <c r="M139" s="81" t="s">
        <v>10</v>
      </c>
      <c r="N139" s="81"/>
      <c r="O139" s="81"/>
      <c r="P139" s="81"/>
      <c r="Q139" s="83" t="s">
        <v>11</v>
      </c>
      <c r="R139" s="83"/>
      <c r="S139" s="83" t="s">
        <v>12</v>
      </c>
      <c r="T139" s="83"/>
      <c r="U139" s="83" t="s">
        <v>13</v>
      </c>
      <c r="V139" s="83"/>
      <c r="W139" s="83" t="s">
        <v>14</v>
      </c>
      <c r="X139" s="83"/>
      <c r="Y139" s="83" t="s">
        <v>15</v>
      </c>
      <c r="Z139" s="83"/>
      <c r="AA139" s="83" t="s">
        <v>16</v>
      </c>
      <c r="AB139" s="83"/>
      <c r="AC139" s="83" t="s">
        <v>17</v>
      </c>
      <c r="AD139" s="83"/>
      <c r="AE139" s="83" t="s">
        <v>18</v>
      </c>
      <c r="AF139" s="83"/>
    </row>
    <row r="140" spans="1:32" ht="45.75" customHeight="1">
      <c r="A140" s="81"/>
      <c r="B140" s="82"/>
      <c r="C140" s="85"/>
      <c r="D140" s="85"/>
      <c r="E140" s="87" t="s">
        <v>19</v>
      </c>
      <c r="F140" s="87"/>
      <c r="G140" s="81" t="s">
        <v>20</v>
      </c>
      <c r="H140" s="81"/>
      <c r="I140" s="87" t="s">
        <v>19</v>
      </c>
      <c r="J140" s="87"/>
      <c r="K140" s="81" t="s">
        <v>21</v>
      </c>
      <c r="L140" s="81"/>
      <c r="M140" s="81"/>
      <c r="N140" s="81"/>
      <c r="O140" s="81"/>
      <c r="P140" s="81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</row>
    <row r="141" spans="1:32" ht="48" customHeight="1">
      <c r="A141" s="81"/>
      <c r="B141" s="82"/>
      <c r="C141" s="86"/>
      <c r="D141" s="86"/>
      <c r="E141" s="3" t="s">
        <v>58</v>
      </c>
      <c r="F141" s="3" t="s">
        <v>60</v>
      </c>
      <c r="G141" s="3" t="s">
        <v>58</v>
      </c>
      <c r="H141" s="3" t="s">
        <v>60</v>
      </c>
      <c r="I141" s="3" t="s">
        <v>58</v>
      </c>
      <c r="J141" s="3" t="s">
        <v>60</v>
      </c>
      <c r="K141" s="3" t="s">
        <v>58</v>
      </c>
      <c r="L141" s="3" t="s">
        <v>60</v>
      </c>
      <c r="M141" s="3" t="s">
        <v>58</v>
      </c>
      <c r="N141" s="3" t="s">
        <v>60</v>
      </c>
      <c r="O141" s="3" t="s">
        <v>58</v>
      </c>
      <c r="P141" s="3" t="s">
        <v>60</v>
      </c>
      <c r="Q141" s="3" t="s">
        <v>58</v>
      </c>
      <c r="R141" s="3" t="s">
        <v>60</v>
      </c>
      <c r="S141" s="3" t="s">
        <v>58</v>
      </c>
      <c r="T141" s="3" t="s">
        <v>60</v>
      </c>
      <c r="U141" s="3" t="s">
        <v>58</v>
      </c>
      <c r="V141" s="3" t="s">
        <v>60</v>
      </c>
      <c r="W141" s="3" t="s">
        <v>58</v>
      </c>
      <c r="X141" s="3" t="s">
        <v>60</v>
      </c>
      <c r="Y141" s="3" t="s">
        <v>58</v>
      </c>
      <c r="Z141" s="3" t="s">
        <v>60</v>
      </c>
      <c r="AA141" s="3" t="s">
        <v>58</v>
      </c>
      <c r="AB141" s="3" t="s">
        <v>60</v>
      </c>
      <c r="AC141" s="3" t="s">
        <v>58</v>
      </c>
      <c r="AD141" s="3" t="s">
        <v>60</v>
      </c>
      <c r="AE141" s="3" t="s">
        <v>58</v>
      </c>
      <c r="AF141" s="3" t="s">
        <v>60</v>
      </c>
    </row>
    <row r="142" spans="1:32" ht="43.5" customHeight="1">
      <c r="A142" s="56">
        <v>1</v>
      </c>
      <c r="B142" s="52" t="s">
        <v>88</v>
      </c>
      <c r="C142" s="5">
        <v>40</v>
      </c>
      <c r="D142" s="5">
        <v>60</v>
      </c>
      <c r="E142" s="5">
        <v>2.36</v>
      </c>
      <c r="F142" s="5">
        <v>3.54</v>
      </c>
      <c r="G142" s="5">
        <v>0.08</v>
      </c>
      <c r="H142" s="5">
        <v>0.12</v>
      </c>
      <c r="I142" s="5">
        <v>7.49</v>
      </c>
      <c r="J142" s="5">
        <v>11.23</v>
      </c>
      <c r="K142" s="5">
        <v>0.24</v>
      </c>
      <c r="L142" s="5">
        <v>0.36</v>
      </c>
      <c r="M142" s="5">
        <v>14.89</v>
      </c>
      <c r="N142" s="5">
        <v>22.33</v>
      </c>
      <c r="O142" s="5">
        <v>136</v>
      </c>
      <c r="P142" s="5">
        <v>204</v>
      </c>
      <c r="Q142" s="5">
        <v>8.4</v>
      </c>
      <c r="R142" s="5">
        <v>12.6</v>
      </c>
      <c r="S142" s="5">
        <v>22.5</v>
      </c>
      <c r="T142" s="5">
        <v>33.75</v>
      </c>
      <c r="U142" s="5">
        <v>4.2</v>
      </c>
      <c r="V142" s="5">
        <v>6.3</v>
      </c>
      <c r="W142" s="5">
        <v>0.35</v>
      </c>
      <c r="X142" s="5">
        <v>0.52</v>
      </c>
      <c r="Y142" s="5">
        <v>0.034</v>
      </c>
      <c r="Z142" s="5">
        <v>0.051</v>
      </c>
      <c r="AA142" s="5">
        <v>0.021</v>
      </c>
      <c r="AB142" s="5">
        <v>0.032</v>
      </c>
      <c r="AC142" s="5">
        <v>0</v>
      </c>
      <c r="AD142" s="5">
        <v>0</v>
      </c>
      <c r="AE142" s="5">
        <v>0.28</v>
      </c>
      <c r="AF142" s="5">
        <v>0.42</v>
      </c>
    </row>
    <row r="143" spans="1:32" ht="42.75" customHeight="1">
      <c r="A143" s="54">
        <v>291</v>
      </c>
      <c r="B143" s="54" t="s">
        <v>94</v>
      </c>
      <c r="C143" s="4">
        <v>180</v>
      </c>
      <c r="D143" s="4">
        <v>230</v>
      </c>
      <c r="E143" s="5">
        <v>18.01</v>
      </c>
      <c r="F143" s="5">
        <v>22.51</v>
      </c>
      <c r="G143" s="5">
        <v>14.17</v>
      </c>
      <c r="H143" s="5">
        <v>17.74</v>
      </c>
      <c r="I143" s="5">
        <v>8.95</v>
      </c>
      <c r="J143" s="5">
        <v>11.19</v>
      </c>
      <c r="K143" s="4">
        <v>0.49</v>
      </c>
      <c r="L143" s="4">
        <v>0.67</v>
      </c>
      <c r="M143" s="5">
        <v>36.45</v>
      </c>
      <c r="N143" s="5">
        <v>45.56</v>
      </c>
      <c r="O143" s="5">
        <v>298.67</v>
      </c>
      <c r="P143" s="5">
        <v>373.54</v>
      </c>
      <c r="Q143" s="5">
        <v>36.09</v>
      </c>
      <c r="R143" s="5">
        <v>45.11</v>
      </c>
      <c r="S143" s="5">
        <v>189.33</v>
      </c>
      <c r="T143" s="5">
        <v>237.32</v>
      </c>
      <c r="U143" s="5">
        <v>55.6</v>
      </c>
      <c r="V143" s="5">
        <v>70.75</v>
      </c>
      <c r="W143" s="5">
        <v>1.86</v>
      </c>
      <c r="X143" s="5">
        <v>2.32</v>
      </c>
      <c r="Y143" s="5">
        <v>0.15</v>
      </c>
      <c r="Z143" s="5">
        <v>0.182</v>
      </c>
      <c r="AA143" s="5">
        <v>0.15</v>
      </c>
      <c r="AB143" s="5">
        <v>0.182</v>
      </c>
      <c r="AC143" s="5">
        <v>6.53</v>
      </c>
      <c r="AD143" s="5">
        <v>8.16</v>
      </c>
      <c r="AE143" s="5">
        <v>5.3</v>
      </c>
      <c r="AF143" s="5">
        <v>6.62</v>
      </c>
    </row>
    <row r="144" spans="1:32" ht="83.25" customHeight="1">
      <c r="A144" s="56">
        <v>383</v>
      </c>
      <c r="B144" s="54" t="s">
        <v>97</v>
      </c>
      <c r="C144" s="5">
        <v>200</v>
      </c>
      <c r="D144" s="5">
        <v>200</v>
      </c>
      <c r="E144" s="5">
        <v>3.66</v>
      </c>
      <c r="F144" s="5">
        <v>3.66</v>
      </c>
      <c r="G144" s="5">
        <v>2.7</v>
      </c>
      <c r="H144" s="5">
        <v>2.7</v>
      </c>
      <c r="I144" s="5">
        <v>2.6</v>
      </c>
      <c r="J144" s="5">
        <v>2.6</v>
      </c>
      <c r="K144" s="5">
        <v>0.7</v>
      </c>
      <c r="L144" s="5">
        <v>0.7</v>
      </c>
      <c r="M144" s="5">
        <v>25.1</v>
      </c>
      <c r="N144" s="5">
        <v>21.1</v>
      </c>
      <c r="O144" s="5">
        <v>138.4</v>
      </c>
      <c r="P144" s="5">
        <v>138.4</v>
      </c>
      <c r="Q144" s="5">
        <v>127.99</v>
      </c>
      <c r="R144" s="5">
        <v>127.99</v>
      </c>
      <c r="S144" s="5">
        <v>117.9</v>
      </c>
      <c r="T144" s="5">
        <v>117.9</v>
      </c>
      <c r="U144" s="5">
        <v>17.99</v>
      </c>
      <c r="V144" s="5">
        <v>17.99</v>
      </c>
      <c r="W144" s="5">
        <v>0.64</v>
      </c>
      <c r="X144" s="5">
        <v>0.64</v>
      </c>
      <c r="Y144" s="5">
        <v>0.026</v>
      </c>
      <c r="Z144" s="5">
        <v>0.026</v>
      </c>
      <c r="AA144" s="5">
        <v>0.088</v>
      </c>
      <c r="AB144" s="5">
        <v>0.088</v>
      </c>
      <c r="AC144" s="5">
        <v>0.38</v>
      </c>
      <c r="AD144" s="5">
        <v>0.38</v>
      </c>
      <c r="AE144" s="5">
        <v>0.148</v>
      </c>
      <c r="AF144" s="5">
        <v>0.148</v>
      </c>
    </row>
    <row r="145" spans="1:32" ht="39" customHeight="1">
      <c r="A145" s="56">
        <v>338</v>
      </c>
      <c r="B145" s="54" t="s">
        <v>83</v>
      </c>
      <c r="C145" s="5">
        <v>200</v>
      </c>
      <c r="D145" s="5">
        <v>200</v>
      </c>
      <c r="E145" s="11">
        <v>0.8</v>
      </c>
      <c r="F145" s="11">
        <v>0.8</v>
      </c>
      <c r="G145" s="5">
        <v>0</v>
      </c>
      <c r="H145" s="5">
        <v>0</v>
      </c>
      <c r="I145" s="5">
        <v>0.8</v>
      </c>
      <c r="J145" s="5">
        <v>0.8</v>
      </c>
      <c r="K145" s="5">
        <v>0.8</v>
      </c>
      <c r="L145" s="5">
        <v>0.8</v>
      </c>
      <c r="M145" s="11">
        <v>16.9</v>
      </c>
      <c r="N145" s="11">
        <v>19.6</v>
      </c>
      <c r="O145" s="5">
        <v>94</v>
      </c>
      <c r="P145" s="5">
        <v>94</v>
      </c>
      <c r="Q145" s="5">
        <v>34</v>
      </c>
      <c r="R145" s="5">
        <v>34</v>
      </c>
      <c r="S145" s="5">
        <v>22</v>
      </c>
      <c r="T145" s="5">
        <v>22</v>
      </c>
      <c r="U145" s="5">
        <v>18</v>
      </c>
      <c r="V145" s="5">
        <v>18</v>
      </c>
      <c r="W145" s="5">
        <v>4.4</v>
      </c>
      <c r="X145" s="5">
        <v>4.4</v>
      </c>
      <c r="Y145" s="5">
        <v>0.06</v>
      </c>
      <c r="Z145" s="5">
        <v>0.06</v>
      </c>
      <c r="AA145" s="5">
        <v>0.04</v>
      </c>
      <c r="AB145" s="5">
        <v>0.04</v>
      </c>
      <c r="AC145" s="5">
        <v>20</v>
      </c>
      <c r="AD145" s="5">
        <v>20</v>
      </c>
      <c r="AE145" s="5">
        <v>0.6</v>
      </c>
      <c r="AF145" s="5">
        <v>0.6</v>
      </c>
    </row>
    <row r="146" spans="1:32" ht="29.25" customHeight="1">
      <c r="A146" s="56" t="s">
        <v>64</v>
      </c>
      <c r="B146" s="54" t="s">
        <v>67</v>
      </c>
      <c r="C146" s="5">
        <v>35</v>
      </c>
      <c r="D146" s="5">
        <v>70</v>
      </c>
      <c r="E146" s="5">
        <v>3.16</v>
      </c>
      <c r="F146" s="5">
        <v>3.95</v>
      </c>
      <c r="G146" s="5">
        <v>0</v>
      </c>
      <c r="H146" s="5">
        <v>0</v>
      </c>
      <c r="I146" s="5">
        <v>0.4</v>
      </c>
      <c r="J146" s="5">
        <v>0.5</v>
      </c>
      <c r="K146" s="5">
        <v>0.4</v>
      </c>
      <c r="L146" s="5">
        <v>0.5</v>
      </c>
      <c r="M146" s="5">
        <v>19.32</v>
      </c>
      <c r="N146" s="5" t="s">
        <v>92</v>
      </c>
      <c r="O146" s="5">
        <v>93.52</v>
      </c>
      <c r="P146" s="5">
        <v>187.04</v>
      </c>
      <c r="Q146" s="5">
        <v>9.2</v>
      </c>
      <c r="R146" s="5">
        <v>11.5</v>
      </c>
      <c r="S146" s="5">
        <v>34.8</v>
      </c>
      <c r="T146" s="5">
        <v>43.5</v>
      </c>
      <c r="U146" s="5">
        <v>13.2</v>
      </c>
      <c r="V146" s="5">
        <v>16.5</v>
      </c>
      <c r="W146" s="5">
        <v>0.44</v>
      </c>
      <c r="X146" s="5">
        <v>0.55</v>
      </c>
      <c r="Y146" s="5">
        <v>0.04</v>
      </c>
      <c r="Z146" s="5">
        <v>0.05</v>
      </c>
      <c r="AA146" s="5">
        <v>0.036</v>
      </c>
      <c r="AB146" s="5">
        <v>0.045</v>
      </c>
      <c r="AC146" s="5">
        <v>0</v>
      </c>
      <c r="AD146" s="5">
        <v>0</v>
      </c>
      <c r="AE146" s="5">
        <v>1.24</v>
      </c>
      <c r="AF146" s="5">
        <v>1.55</v>
      </c>
    </row>
    <row r="147" spans="1:32" ht="32.25" customHeight="1">
      <c r="A147" s="56"/>
      <c r="B147" s="5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33.75" customHeight="1">
      <c r="A148" s="6"/>
      <c r="B148" s="12" t="s">
        <v>24</v>
      </c>
      <c r="C148" s="6"/>
      <c r="D148" s="6"/>
      <c r="E148" s="13">
        <f aca="true" t="shared" si="16" ref="E148:AF148">SUM(E142:E147)</f>
        <v>27.990000000000002</v>
      </c>
      <c r="F148" s="13">
        <f t="shared" si="16"/>
        <v>34.46</v>
      </c>
      <c r="G148" s="13">
        <f t="shared" si="16"/>
        <v>16.95</v>
      </c>
      <c r="H148" s="13">
        <f t="shared" si="16"/>
        <v>20.56</v>
      </c>
      <c r="I148" s="13">
        <f t="shared" si="16"/>
        <v>20.24</v>
      </c>
      <c r="J148" s="13">
        <f t="shared" si="16"/>
        <v>26.320000000000004</v>
      </c>
      <c r="K148" s="13">
        <f t="shared" si="16"/>
        <v>2.63</v>
      </c>
      <c r="L148" s="13">
        <f t="shared" si="16"/>
        <v>3.0300000000000002</v>
      </c>
      <c r="M148" s="13">
        <f t="shared" si="16"/>
        <v>112.66</v>
      </c>
      <c r="N148" s="13">
        <f t="shared" si="16"/>
        <v>108.59</v>
      </c>
      <c r="O148" s="13">
        <f t="shared" si="16"/>
        <v>760.59</v>
      </c>
      <c r="P148" s="14">
        <f t="shared" si="16"/>
        <v>996.9799999999999</v>
      </c>
      <c r="Q148" s="14">
        <f t="shared" si="16"/>
        <v>215.67999999999998</v>
      </c>
      <c r="R148" s="14">
        <f t="shared" si="16"/>
        <v>231.2</v>
      </c>
      <c r="S148" s="14">
        <f t="shared" si="16"/>
        <v>386.53000000000003</v>
      </c>
      <c r="T148" s="14">
        <f t="shared" si="16"/>
        <v>454.47</v>
      </c>
      <c r="U148" s="14">
        <f t="shared" si="16"/>
        <v>108.99000000000001</v>
      </c>
      <c r="V148" s="14">
        <f t="shared" si="16"/>
        <v>129.54</v>
      </c>
      <c r="W148" s="14">
        <f t="shared" si="16"/>
        <v>7.69</v>
      </c>
      <c r="X148" s="14">
        <f t="shared" si="16"/>
        <v>8.430000000000001</v>
      </c>
      <c r="Y148" s="14">
        <f t="shared" si="16"/>
        <v>0.31</v>
      </c>
      <c r="Z148" s="14">
        <f t="shared" si="16"/>
        <v>0.369</v>
      </c>
      <c r="AA148" s="14">
        <f t="shared" si="16"/>
        <v>0.33499999999999996</v>
      </c>
      <c r="AB148" s="14">
        <f t="shared" si="16"/>
        <v>0.38699999999999996</v>
      </c>
      <c r="AC148" s="14">
        <f t="shared" si="16"/>
        <v>26.91</v>
      </c>
      <c r="AD148" s="14">
        <f t="shared" si="16"/>
        <v>28.54</v>
      </c>
      <c r="AE148" s="14">
        <f t="shared" si="16"/>
        <v>7.568</v>
      </c>
      <c r="AF148" s="14">
        <f t="shared" si="16"/>
        <v>9.338</v>
      </c>
    </row>
    <row r="149" spans="1:32" ht="38.25" customHeight="1">
      <c r="A149" s="78" t="s">
        <v>25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</row>
    <row r="150" spans="1:32" ht="39" customHeight="1">
      <c r="A150" s="56">
        <v>96</v>
      </c>
      <c r="B150" s="54" t="s">
        <v>66</v>
      </c>
      <c r="C150" s="5">
        <v>250</v>
      </c>
      <c r="D150" s="5">
        <v>300</v>
      </c>
      <c r="E150" s="5">
        <v>2.02</v>
      </c>
      <c r="F150" s="5">
        <v>2.42</v>
      </c>
      <c r="G150" s="5">
        <v>0</v>
      </c>
      <c r="H150" s="5">
        <v>0</v>
      </c>
      <c r="I150" s="11">
        <v>5.09</v>
      </c>
      <c r="J150" s="11">
        <v>6.1</v>
      </c>
      <c r="K150" s="5">
        <v>5.1</v>
      </c>
      <c r="L150" s="5">
        <v>6.1</v>
      </c>
      <c r="M150" s="5">
        <v>11.98</v>
      </c>
      <c r="N150" s="5">
        <v>14.39</v>
      </c>
      <c r="O150" s="5">
        <v>107.25</v>
      </c>
      <c r="P150" s="5">
        <v>128.8</v>
      </c>
      <c r="Q150" s="5">
        <v>29.15</v>
      </c>
      <c r="R150" s="5">
        <v>35.01</v>
      </c>
      <c r="S150" s="5">
        <v>56.72</v>
      </c>
      <c r="T150" s="5">
        <v>68.13</v>
      </c>
      <c r="U150" s="5">
        <v>24.17</v>
      </c>
      <c r="V150" s="5">
        <v>29.03</v>
      </c>
      <c r="W150" s="5">
        <v>0.92</v>
      </c>
      <c r="X150" s="5">
        <v>1.11</v>
      </c>
      <c r="Y150" s="5">
        <v>0.09</v>
      </c>
      <c r="Z150" s="5">
        <v>0.11</v>
      </c>
      <c r="AA150" s="5">
        <v>0.057</v>
      </c>
      <c r="AB150" s="5">
        <v>0.069</v>
      </c>
      <c r="AC150" s="5">
        <v>8.38</v>
      </c>
      <c r="AD150" s="5">
        <v>10.06</v>
      </c>
      <c r="AE150" s="5">
        <v>0.95</v>
      </c>
      <c r="AF150" s="5">
        <v>1.19</v>
      </c>
    </row>
    <row r="151" spans="1:32" ht="69" customHeight="1">
      <c r="A151" s="56" t="s">
        <v>100</v>
      </c>
      <c r="B151" s="54" t="s">
        <v>99</v>
      </c>
      <c r="C151" s="5" t="s">
        <v>115</v>
      </c>
      <c r="D151" s="5" t="s">
        <v>116</v>
      </c>
      <c r="E151" s="5">
        <v>17.79</v>
      </c>
      <c r="F151" s="5">
        <v>22.24</v>
      </c>
      <c r="G151" s="5">
        <v>15.23</v>
      </c>
      <c r="H151" s="5">
        <v>19.02</v>
      </c>
      <c r="I151" s="5">
        <v>13.83</v>
      </c>
      <c r="J151" s="5">
        <v>17.27</v>
      </c>
      <c r="K151" s="5">
        <v>1.95</v>
      </c>
      <c r="L151" s="5">
        <v>2.42</v>
      </c>
      <c r="M151" s="5">
        <v>17.2</v>
      </c>
      <c r="N151" s="5">
        <v>21.5</v>
      </c>
      <c r="O151" s="5">
        <v>151.3</v>
      </c>
      <c r="P151" s="5">
        <v>164.16</v>
      </c>
      <c r="Q151" s="5">
        <v>78.72</v>
      </c>
      <c r="R151" s="5">
        <v>98.4</v>
      </c>
      <c r="S151" s="5">
        <v>189.61</v>
      </c>
      <c r="T151" s="5">
        <v>233.26</v>
      </c>
      <c r="U151" s="5">
        <v>44.61</v>
      </c>
      <c r="V151" s="5">
        <v>55.76</v>
      </c>
      <c r="W151" s="5">
        <v>4.05</v>
      </c>
      <c r="X151" s="5">
        <v>5.06</v>
      </c>
      <c r="Y151" s="5">
        <v>0.186</v>
      </c>
      <c r="Z151" s="5">
        <v>0.232</v>
      </c>
      <c r="AA151" s="5">
        <v>0.2</v>
      </c>
      <c r="AB151" s="5">
        <v>0.25</v>
      </c>
      <c r="AC151" s="5">
        <v>11.61</v>
      </c>
      <c r="AD151" s="5">
        <v>14.51</v>
      </c>
      <c r="AE151" s="5">
        <v>5.85</v>
      </c>
      <c r="AF151" s="5">
        <v>7.31</v>
      </c>
    </row>
    <row r="152" spans="1:32" ht="33" customHeight="1">
      <c r="A152" s="56">
        <v>389</v>
      </c>
      <c r="B152" s="60" t="s">
        <v>106</v>
      </c>
      <c r="C152" s="5">
        <v>200</v>
      </c>
      <c r="D152" s="5">
        <v>200</v>
      </c>
      <c r="E152" s="5">
        <v>1</v>
      </c>
      <c r="F152" s="5">
        <v>1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20.2</v>
      </c>
      <c r="N152" s="5">
        <v>20.2</v>
      </c>
      <c r="O152" s="5">
        <v>84.8</v>
      </c>
      <c r="P152" s="5">
        <v>84.8</v>
      </c>
      <c r="Q152" s="5">
        <v>14</v>
      </c>
      <c r="R152" s="5">
        <v>14</v>
      </c>
      <c r="S152" s="5">
        <v>14</v>
      </c>
      <c r="T152" s="5">
        <v>14</v>
      </c>
      <c r="U152" s="5">
        <v>8</v>
      </c>
      <c r="V152" s="5">
        <v>8</v>
      </c>
      <c r="W152" s="5">
        <v>2.8</v>
      </c>
      <c r="X152" s="5">
        <v>2.8</v>
      </c>
      <c r="Y152" s="5">
        <v>0.022</v>
      </c>
      <c r="Z152" s="5">
        <v>0.022</v>
      </c>
      <c r="AA152" s="5">
        <v>0.022</v>
      </c>
      <c r="AB152" s="5">
        <v>0.022</v>
      </c>
      <c r="AC152" s="5">
        <v>4</v>
      </c>
      <c r="AD152" s="5">
        <v>4</v>
      </c>
      <c r="AE152" s="5">
        <v>0.2</v>
      </c>
      <c r="AF152" s="5">
        <v>0.2</v>
      </c>
    </row>
    <row r="153" spans="1:32" ht="26.25" customHeight="1">
      <c r="A153" s="56">
        <v>388</v>
      </c>
      <c r="B153" s="54" t="s">
        <v>50</v>
      </c>
      <c r="C153" s="5">
        <v>200</v>
      </c>
      <c r="D153" s="5">
        <v>200</v>
      </c>
      <c r="E153" s="11">
        <v>2.4</v>
      </c>
      <c r="F153" s="11">
        <v>2.4</v>
      </c>
      <c r="G153" s="5">
        <v>0</v>
      </c>
      <c r="H153" s="5">
        <v>0</v>
      </c>
      <c r="I153" s="5">
        <v>0.3</v>
      </c>
      <c r="J153" s="5">
        <v>0.3</v>
      </c>
      <c r="K153" s="5">
        <v>0.3</v>
      </c>
      <c r="L153" s="5">
        <v>0.3</v>
      </c>
      <c r="M153" s="11">
        <v>23.3</v>
      </c>
      <c r="N153" s="11">
        <v>23.3</v>
      </c>
      <c r="O153" s="5">
        <v>117.6</v>
      </c>
      <c r="P153" s="5">
        <v>117.6</v>
      </c>
      <c r="Q153" s="5">
        <v>100</v>
      </c>
      <c r="R153" s="5">
        <v>100</v>
      </c>
      <c r="S153" s="5">
        <v>35</v>
      </c>
      <c r="T153" s="5">
        <v>35</v>
      </c>
      <c r="U153" s="5">
        <v>23</v>
      </c>
      <c r="V153" s="5">
        <v>23</v>
      </c>
      <c r="W153" s="5">
        <v>0.26</v>
      </c>
      <c r="X153" s="5">
        <v>0.26</v>
      </c>
      <c r="Y153" s="5">
        <v>0.226</v>
      </c>
      <c r="Z153" s="5">
        <v>0.226</v>
      </c>
      <c r="AA153" s="5">
        <v>0.1</v>
      </c>
      <c r="AB153" s="5">
        <v>0.1</v>
      </c>
      <c r="AC153" s="5">
        <v>133</v>
      </c>
      <c r="AD153" s="5">
        <v>133</v>
      </c>
      <c r="AE153" s="5">
        <v>0.08</v>
      </c>
      <c r="AF153" s="5">
        <v>0.08</v>
      </c>
    </row>
    <row r="154" spans="1:32" ht="36.75" customHeight="1">
      <c r="A154" s="56" t="s">
        <v>64</v>
      </c>
      <c r="B154" s="60" t="s">
        <v>73</v>
      </c>
      <c r="C154" s="50">
        <v>35</v>
      </c>
      <c r="D154" s="50">
        <v>70</v>
      </c>
      <c r="E154" s="19">
        <v>2.24</v>
      </c>
      <c r="F154" s="19">
        <v>3.36</v>
      </c>
      <c r="G154" s="19">
        <v>0</v>
      </c>
      <c r="H154" s="19">
        <v>0</v>
      </c>
      <c r="I154" s="19">
        <v>0.44</v>
      </c>
      <c r="J154" s="19">
        <v>0.66</v>
      </c>
      <c r="K154" s="19">
        <v>0.44</v>
      </c>
      <c r="L154" s="19">
        <v>0.66</v>
      </c>
      <c r="M154" s="19">
        <v>19.76</v>
      </c>
      <c r="N154" s="19">
        <v>29.64</v>
      </c>
      <c r="O154" s="19">
        <v>91.96</v>
      </c>
      <c r="P154" s="19">
        <v>183.92</v>
      </c>
      <c r="Q154" s="19">
        <v>9.2</v>
      </c>
      <c r="R154" s="19">
        <v>13.8</v>
      </c>
      <c r="S154" s="19">
        <v>42.4</v>
      </c>
      <c r="T154" s="19">
        <v>63.6</v>
      </c>
      <c r="U154" s="19">
        <v>10</v>
      </c>
      <c r="V154" s="19">
        <v>15</v>
      </c>
      <c r="W154" s="19">
        <v>1.24</v>
      </c>
      <c r="X154" s="19">
        <v>1.86</v>
      </c>
      <c r="Y154" s="19">
        <v>0.04</v>
      </c>
      <c r="Z154" s="19">
        <v>0.07</v>
      </c>
      <c r="AA154" s="19">
        <v>0.036</v>
      </c>
      <c r="AB154" s="19">
        <v>0.054</v>
      </c>
      <c r="AC154" s="19">
        <v>0</v>
      </c>
      <c r="AD154" s="19">
        <v>0</v>
      </c>
      <c r="AE154" s="19">
        <v>1.2</v>
      </c>
      <c r="AF154" s="19">
        <v>1.82</v>
      </c>
    </row>
    <row r="155" spans="1:32" ht="0.75" customHeight="1" hidden="1">
      <c r="A155" s="56"/>
      <c r="B155" s="60"/>
      <c r="C155" s="50"/>
      <c r="D155" s="50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</row>
    <row r="156" spans="1:32" ht="30" customHeight="1" hidden="1">
      <c r="A156" s="56"/>
      <c r="B156" s="59"/>
      <c r="C156" s="50"/>
      <c r="D156" s="50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</row>
    <row r="157" spans="1:32" ht="31.5" customHeight="1" hidden="1">
      <c r="A157" s="56"/>
      <c r="B157" s="60"/>
      <c r="C157" s="50"/>
      <c r="D157" s="50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</row>
    <row r="158" spans="1:32" ht="18.75" customHeight="1">
      <c r="A158" s="56"/>
      <c r="B158" s="59"/>
      <c r="C158" s="50"/>
      <c r="D158" s="50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</row>
    <row r="159" spans="1:32" ht="22.5" customHeight="1">
      <c r="A159" s="6"/>
      <c r="B159" s="12" t="s">
        <v>34</v>
      </c>
      <c r="C159" s="13"/>
      <c r="D159" s="13"/>
      <c r="E159" s="13">
        <f aca="true" t="shared" si="17" ref="E159:AF159">E150+E151+E153+E154+E155+E156+E158</f>
        <v>24.449999999999996</v>
      </c>
      <c r="F159" s="13">
        <f t="shared" si="17"/>
        <v>30.419999999999995</v>
      </c>
      <c r="G159" s="13">
        <f t="shared" si="17"/>
        <v>15.23</v>
      </c>
      <c r="H159" s="13">
        <f t="shared" si="17"/>
        <v>19.02</v>
      </c>
      <c r="I159" s="13">
        <f t="shared" si="17"/>
        <v>19.660000000000004</v>
      </c>
      <c r="J159" s="13">
        <f t="shared" si="17"/>
        <v>24.33</v>
      </c>
      <c r="K159" s="13">
        <f t="shared" si="17"/>
        <v>7.79</v>
      </c>
      <c r="L159" s="13">
        <f t="shared" si="17"/>
        <v>9.48</v>
      </c>
      <c r="M159" s="13">
        <f t="shared" si="17"/>
        <v>72.24000000000001</v>
      </c>
      <c r="N159" s="13">
        <f t="shared" si="17"/>
        <v>88.83</v>
      </c>
      <c r="O159" s="73">
        <f>O150+O151+O153+O154+O155+O156+O158+O152</f>
        <v>552.91</v>
      </c>
      <c r="P159" s="74">
        <f>P150+P151+P153+P154+P155+P156+P158+P152</f>
        <v>679.28</v>
      </c>
      <c r="Q159" s="14">
        <f t="shared" si="17"/>
        <v>217.07</v>
      </c>
      <c r="R159" s="14">
        <f t="shared" si="17"/>
        <v>247.21</v>
      </c>
      <c r="S159" s="14">
        <f t="shared" si="17"/>
        <v>323.73</v>
      </c>
      <c r="T159" s="14">
        <f t="shared" si="17"/>
        <v>399.99</v>
      </c>
      <c r="U159" s="14">
        <f t="shared" si="17"/>
        <v>101.78</v>
      </c>
      <c r="V159" s="14">
        <f t="shared" si="17"/>
        <v>122.78999999999999</v>
      </c>
      <c r="W159" s="14">
        <f t="shared" si="17"/>
        <v>6.47</v>
      </c>
      <c r="X159" s="14">
        <f t="shared" si="17"/>
        <v>8.29</v>
      </c>
      <c r="Y159" s="14">
        <f t="shared" si="17"/>
        <v>0.542</v>
      </c>
      <c r="Z159" s="14">
        <f t="shared" si="17"/>
        <v>0.6380000000000001</v>
      </c>
      <c r="AA159" s="14">
        <f t="shared" si="17"/>
        <v>0.39299999999999996</v>
      </c>
      <c r="AB159" s="14">
        <f t="shared" si="17"/>
        <v>0.47300000000000003</v>
      </c>
      <c r="AC159" s="14">
        <f t="shared" si="17"/>
        <v>152.99</v>
      </c>
      <c r="AD159" s="14">
        <f t="shared" si="17"/>
        <v>157.57</v>
      </c>
      <c r="AE159" s="14">
        <f t="shared" si="17"/>
        <v>8.08</v>
      </c>
      <c r="AF159" s="14">
        <f t="shared" si="17"/>
        <v>10.4</v>
      </c>
    </row>
    <row r="160" spans="1:32" ht="22.5" customHeight="1">
      <c r="A160" s="6"/>
      <c r="B160" s="12" t="s">
        <v>29</v>
      </c>
      <c r="C160" s="13"/>
      <c r="D160" s="13"/>
      <c r="E160" s="13">
        <f aca="true" t="shared" si="18" ref="E160:AF160">E148+E159</f>
        <v>52.44</v>
      </c>
      <c r="F160" s="13">
        <f t="shared" si="18"/>
        <v>64.88</v>
      </c>
      <c r="G160" s="13">
        <f t="shared" si="18"/>
        <v>32.18</v>
      </c>
      <c r="H160" s="13">
        <f t="shared" si="18"/>
        <v>39.58</v>
      </c>
      <c r="I160" s="13">
        <f t="shared" si="18"/>
        <v>39.900000000000006</v>
      </c>
      <c r="J160" s="13">
        <f t="shared" si="18"/>
        <v>50.650000000000006</v>
      </c>
      <c r="K160" s="13">
        <f t="shared" si="18"/>
        <v>10.42</v>
      </c>
      <c r="L160" s="13">
        <f t="shared" si="18"/>
        <v>12.510000000000002</v>
      </c>
      <c r="M160" s="13">
        <f t="shared" si="18"/>
        <v>184.9</v>
      </c>
      <c r="N160" s="13">
        <f t="shared" si="18"/>
        <v>197.42000000000002</v>
      </c>
      <c r="O160" s="13">
        <f t="shared" si="18"/>
        <v>1313.5</v>
      </c>
      <c r="P160" s="14">
        <f t="shared" si="18"/>
        <v>1676.2599999999998</v>
      </c>
      <c r="Q160" s="14">
        <f t="shared" si="18"/>
        <v>432.75</v>
      </c>
      <c r="R160" s="14">
        <f t="shared" si="18"/>
        <v>478.40999999999997</v>
      </c>
      <c r="S160" s="14">
        <f t="shared" si="18"/>
        <v>710.26</v>
      </c>
      <c r="T160" s="14">
        <f t="shared" si="18"/>
        <v>854.46</v>
      </c>
      <c r="U160" s="14">
        <f t="shared" si="18"/>
        <v>210.77</v>
      </c>
      <c r="V160" s="14">
        <f t="shared" si="18"/>
        <v>252.32999999999998</v>
      </c>
      <c r="W160" s="14">
        <f t="shared" si="18"/>
        <v>14.16</v>
      </c>
      <c r="X160" s="14">
        <f t="shared" si="18"/>
        <v>16.72</v>
      </c>
      <c r="Y160" s="14">
        <f t="shared" si="18"/>
        <v>0.8520000000000001</v>
      </c>
      <c r="Z160" s="14">
        <f t="shared" si="18"/>
        <v>1.0070000000000001</v>
      </c>
      <c r="AA160" s="14">
        <f t="shared" si="18"/>
        <v>0.728</v>
      </c>
      <c r="AB160" s="14">
        <f t="shared" si="18"/>
        <v>0.86</v>
      </c>
      <c r="AC160" s="14">
        <f t="shared" si="18"/>
        <v>179.9</v>
      </c>
      <c r="AD160" s="14">
        <f t="shared" si="18"/>
        <v>186.10999999999999</v>
      </c>
      <c r="AE160" s="14">
        <f t="shared" si="18"/>
        <v>15.648</v>
      </c>
      <c r="AF160" s="14">
        <f t="shared" si="18"/>
        <v>19.738</v>
      </c>
    </row>
    <row r="161" spans="1:32" ht="26.25" customHeight="1">
      <c r="A161" s="80" t="s">
        <v>41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</row>
    <row r="162" spans="1:32" s="33" customFormat="1" ht="22.5" customHeight="1">
      <c r="A162" s="78" t="s">
        <v>0</v>
      </c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</row>
    <row r="163" spans="1:32" s="33" customFormat="1" ht="48.75" customHeight="1">
      <c r="A163" s="81" t="s">
        <v>1</v>
      </c>
      <c r="B163" s="82" t="s">
        <v>2</v>
      </c>
      <c r="C163" s="81" t="s">
        <v>3</v>
      </c>
      <c r="D163" s="81"/>
      <c r="E163" s="81" t="s">
        <v>4</v>
      </c>
      <c r="F163" s="81"/>
      <c r="G163" s="81"/>
      <c r="H163" s="81"/>
      <c r="I163" s="81"/>
      <c r="J163" s="81"/>
      <c r="K163" s="81"/>
      <c r="L163" s="81"/>
      <c r="M163" s="81"/>
      <c r="N163" s="81"/>
      <c r="O163" s="81" t="s">
        <v>42</v>
      </c>
      <c r="P163" s="81"/>
      <c r="Q163" s="82" t="s">
        <v>6</v>
      </c>
      <c r="R163" s="82"/>
      <c r="S163" s="82"/>
      <c r="T163" s="82"/>
      <c r="U163" s="82"/>
      <c r="V163" s="82"/>
      <c r="W163" s="82"/>
      <c r="X163" s="82"/>
      <c r="Y163" s="83" t="s">
        <v>7</v>
      </c>
      <c r="Z163" s="83"/>
      <c r="AA163" s="83"/>
      <c r="AB163" s="83"/>
      <c r="AC163" s="83"/>
      <c r="AD163" s="83"/>
      <c r="AE163" s="83"/>
      <c r="AF163" s="83"/>
    </row>
    <row r="164" spans="1:32" ht="48.75" customHeight="1">
      <c r="A164" s="81"/>
      <c r="B164" s="82"/>
      <c r="C164" s="84" t="s">
        <v>61</v>
      </c>
      <c r="D164" s="84" t="s">
        <v>63</v>
      </c>
      <c r="E164" s="87" t="s">
        <v>8</v>
      </c>
      <c r="F164" s="87"/>
      <c r="G164" s="87"/>
      <c r="H164" s="87"/>
      <c r="I164" s="87" t="s">
        <v>9</v>
      </c>
      <c r="J164" s="87"/>
      <c r="K164" s="87"/>
      <c r="L164" s="87"/>
      <c r="M164" s="81" t="s">
        <v>10</v>
      </c>
      <c r="N164" s="81"/>
      <c r="O164" s="81"/>
      <c r="P164" s="81"/>
      <c r="Q164" s="83" t="s">
        <v>11</v>
      </c>
      <c r="R164" s="83"/>
      <c r="S164" s="83" t="s">
        <v>12</v>
      </c>
      <c r="T164" s="83"/>
      <c r="U164" s="83" t="s">
        <v>13</v>
      </c>
      <c r="V164" s="83"/>
      <c r="W164" s="83" t="s">
        <v>14</v>
      </c>
      <c r="X164" s="83"/>
      <c r="Y164" s="83" t="s">
        <v>15</v>
      </c>
      <c r="Z164" s="83"/>
      <c r="AA164" s="83" t="s">
        <v>16</v>
      </c>
      <c r="AB164" s="83"/>
      <c r="AC164" s="83" t="s">
        <v>17</v>
      </c>
      <c r="AD164" s="83"/>
      <c r="AE164" s="83" t="s">
        <v>18</v>
      </c>
      <c r="AF164" s="83"/>
    </row>
    <row r="165" spans="1:32" ht="32.25" customHeight="1">
      <c r="A165" s="81"/>
      <c r="B165" s="82"/>
      <c r="C165" s="85"/>
      <c r="D165" s="85"/>
      <c r="E165" s="87" t="s">
        <v>19</v>
      </c>
      <c r="F165" s="87"/>
      <c r="G165" s="81" t="s">
        <v>20</v>
      </c>
      <c r="H165" s="81"/>
      <c r="I165" s="87" t="s">
        <v>19</v>
      </c>
      <c r="J165" s="87"/>
      <c r="K165" s="81" t="s">
        <v>21</v>
      </c>
      <c r="L165" s="81"/>
      <c r="M165" s="81"/>
      <c r="N165" s="81"/>
      <c r="O165" s="81"/>
      <c r="P165" s="81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</row>
    <row r="166" spans="1:32" ht="42.75" customHeight="1">
      <c r="A166" s="81"/>
      <c r="B166" s="82"/>
      <c r="C166" s="86"/>
      <c r="D166" s="86"/>
      <c r="E166" s="3" t="s">
        <v>58</v>
      </c>
      <c r="F166" s="3" t="s">
        <v>60</v>
      </c>
      <c r="G166" s="3" t="s">
        <v>58</v>
      </c>
      <c r="H166" s="3" t="s">
        <v>60</v>
      </c>
      <c r="I166" s="3" t="s">
        <v>58</v>
      </c>
      <c r="J166" s="3" t="s">
        <v>60</v>
      </c>
      <c r="K166" s="3" t="s">
        <v>58</v>
      </c>
      <c r="L166" s="3" t="s">
        <v>60</v>
      </c>
      <c r="M166" s="3" t="s">
        <v>58</v>
      </c>
      <c r="N166" s="3" t="s">
        <v>60</v>
      </c>
      <c r="O166" s="3" t="s">
        <v>58</v>
      </c>
      <c r="P166" s="3" t="s">
        <v>60</v>
      </c>
      <c r="Q166" s="3" t="s">
        <v>58</v>
      </c>
      <c r="R166" s="3" t="s">
        <v>60</v>
      </c>
      <c r="S166" s="3" t="s">
        <v>58</v>
      </c>
      <c r="T166" s="3" t="s">
        <v>60</v>
      </c>
      <c r="U166" s="3" t="s">
        <v>58</v>
      </c>
      <c r="V166" s="3" t="s">
        <v>60</v>
      </c>
      <c r="W166" s="3" t="s">
        <v>58</v>
      </c>
      <c r="X166" s="3" t="s">
        <v>60</v>
      </c>
      <c r="Y166" s="3" t="s">
        <v>58</v>
      </c>
      <c r="Z166" s="3" t="s">
        <v>60</v>
      </c>
      <c r="AA166" s="3" t="s">
        <v>58</v>
      </c>
      <c r="AB166" s="3" t="s">
        <v>60</v>
      </c>
      <c r="AC166" s="3" t="s">
        <v>58</v>
      </c>
      <c r="AD166" s="3" t="s">
        <v>60</v>
      </c>
      <c r="AE166" s="3" t="s">
        <v>58</v>
      </c>
      <c r="AF166" s="3" t="s">
        <v>60</v>
      </c>
    </row>
    <row r="167" spans="1:32" ht="46.5" customHeight="1">
      <c r="A167" s="56">
        <v>3</v>
      </c>
      <c r="B167" s="54" t="s">
        <v>107</v>
      </c>
      <c r="C167" s="5" t="s">
        <v>118</v>
      </c>
      <c r="D167" s="5" t="s">
        <v>118</v>
      </c>
      <c r="E167" s="11">
        <v>6.27</v>
      </c>
      <c r="F167" s="11">
        <v>6.27</v>
      </c>
      <c r="G167" s="5">
        <v>3.99</v>
      </c>
      <c r="H167" s="5">
        <v>3.99</v>
      </c>
      <c r="I167" s="5">
        <v>7.86</v>
      </c>
      <c r="J167" s="5">
        <v>7.86</v>
      </c>
      <c r="K167" s="5">
        <v>0.24</v>
      </c>
      <c r="L167" s="5">
        <v>0.24</v>
      </c>
      <c r="M167" s="11">
        <v>14.83</v>
      </c>
      <c r="N167" s="11">
        <v>14.83</v>
      </c>
      <c r="O167" s="5">
        <v>155</v>
      </c>
      <c r="P167" s="5">
        <v>155</v>
      </c>
      <c r="Q167" s="5">
        <v>157.2</v>
      </c>
      <c r="R167" s="5">
        <v>157.2</v>
      </c>
      <c r="S167" s="5">
        <v>111</v>
      </c>
      <c r="T167" s="5">
        <v>111</v>
      </c>
      <c r="U167" s="5">
        <v>12.45</v>
      </c>
      <c r="V167" s="5">
        <v>12.45</v>
      </c>
      <c r="W167" s="5">
        <v>0.45</v>
      </c>
      <c r="X167" s="5">
        <v>0.45</v>
      </c>
      <c r="Y167" s="5">
        <v>0.04</v>
      </c>
      <c r="Z167" s="5">
        <v>0.04</v>
      </c>
      <c r="AA167" s="5">
        <v>0.08</v>
      </c>
      <c r="AB167" s="5">
        <v>0.08</v>
      </c>
      <c r="AC167" s="5">
        <v>0.11</v>
      </c>
      <c r="AD167" s="5">
        <v>0.11</v>
      </c>
      <c r="AE167" s="5">
        <v>0.3</v>
      </c>
      <c r="AF167" s="5">
        <v>0.3</v>
      </c>
    </row>
    <row r="168" spans="1:32" ht="30.75" customHeight="1">
      <c r="A168" s="56">
        <v>120</v>
      </c>
      <c r="B168" s="54" t="s">
        <v>75</v>
      </c>
      <c r="C168" s="5">
        <v>250</v>
      </c>
      <c r="D168" s="5">
        <v>300</v>
      </c>
      <c r="E168" s="5">
        <v>4.38</v>
      </c>
      <c r="F168" s="5">
        <v>5.47</v>
      </c>
      <c r="G168" s="5">
        <v>2.71</v>
      </c>
      <c r="H168" s="5">
        <v>3.38</v>
      </c>
      <c r="I168" s="5">
        <v>3.8</v>
      </c>
      <c r="J168" s="5">
        <v>4.74</v>
      </c>
      <c r="K168" s="5">
        <v>0.24</v>
      </c>
      <c r="L168" s="5">
        <v>0.31</v>
      </c>
      <c r="M168" s="5">
        <v>14.36</v>
      </c>
      <c r="N168" s="5">
        <v>17.96</v>
      </c>
      <c r="O168" s="5">
        <v>120</v>
      </c>
      <c r="P168" s="5">
        <v>150</v>
      </c>
      <c r="Q168" s="5">
        <v>130.4</v>
      </c>
      <c r="R168" s="5">
        <v>163</v>
      </c>
      <c r="S168" s="5">
        <v>109.5</v>
      </c>
      <c r="T168" s="5">
        <v>136.87</v>
      </c>
      <c r="U168" s="5">
        <v>21.34</v>
      </c>
      <c r="V168" s="5">
        <v>26.67</v>
      </c>
      <c r="W168" s="5">
        <v>0.52</v>
      </c>
      <c r="X168" s="5">
        <v>0.65</v>
      </c>
      <c r="Y168" s="5">
        <v>0.072</v>
      </c>
      <c r="Z168" s="5">
        <v>0.09</v>
      </c>
      <c r="AA168" s="5">
        <v>0.148</v>
      </c>
      <c r="AB168" s="5">
        <v>0.185</v>
      </c>
      <c r="AC168" s="5">
        <v>0.66</v>
      </c>
      <c r="AD168" s="5">
        <v>0.825</v>
      </c>
      <c r="AE168" s="5">
        <v>0.41</v>
      </c>
      <c r="AF168" s="5">
        <v>0.51</v>
      </c>
    </row>
    <row r="169" spans="1:32" ht="31.5" customHeight="1">
      <c r="A169" s="56">
        <v>377</v>
      </c>
      <c r="B169" s="54" t="s">
        <v>68</v>
      </c>
      <c r="C169" s="5" t="s">
        <v>89</v>
      </c>
      <c r="D169" s="5" t="s">
        <v>89</v>
      </c>
      <c r="E169" s="5">
        <v>0.13</v>
      </c>
      <c r="F169" s="5">
        <v>0.13</v>
      </c>
      <c r="G169" s="5">
        <v>0</v>
      </c>
      <c r="H169" s="5">
        <v>0</v>
      </c>
      <c r="I169" s="5">
        <v>0.02</v>
      </c>
      <c r="J169" s="5">
        <v>0.02</v>
      </c>
      <c r="K169" s="5">
        <v>0.02</v>
      </c>
      <c r="L169" s="5">
        <v>0.02</v>
      </c>
      <c r="M169" s="5">
        <v>15.2</v>
      </c>
      <c r="N169" s="5">
        <v>15.2</v>
      </c>
      <c r="O169" s="5">
        <v>62</v>
      </c>
      <c r="P169" s="5">
        <v>62</v>
      </c>
      <c r="Q169" s="5">
        <v>14.2</v>
      </c>
      <c r="R169" s="5">
        <v>14.2</v>
      </c>
      <c r="S169" s="5">
        <v>4.4</v>
      </c>
      <c r="T169" s="5">
        <v>4.4</v>
      </c>
      <c r="U169" s="5">
        <v>2.4</v>
      </c>
      <c r="V169" s="5">
        <v>2.4</v>
      </c>
      <c r="W169" s="5">
        <v>0.36</v>
      </c>
      <c r="X169" s="5">
        <v>0.36</v>
      </c>
      <c r="Y169" s="5">
        <v>0</v>
      </c>
      <c r="Z169" s="5">
        <v>0</v>
      </c>
      <c r="AA169" s="5">
        <v>0</v>
      </c>
      <c r="AB169" s="5">
        <v>0</v>
      </c>
      <c r="AC169" s="5">
        <v>2.83</v>
      </c>
      <c r="AD169" s="5">
        <v>2.83</v>
      </c>
      <c r="AE169" s="5">
        <v>0.03</v>
      </c>
      <c r="AF169" s="5">
        <v>0.03</v>
      </c>
    </row>
    <row r="170" spans="1:32" ht="30.75" customHeight="1">
      <c r="A170" s="56">
        <v>386</v>
      </c>
      <c r="B170" s="56" t="s">
        <v>70</v>
      </c>
      <c r="C170" s="4">
        <v>125</v>
      </c>
      <c r="D170" s="4">
        <v>125</v>
      </c>
      <c r="E170" s="5">
        <v>3.63</v>
      </c>
      <c r="F170" s="5">
        <v>3.63</v>
      </c>
      <c r="G170" s="5">
        <v>3.63</v>
      </c>
      <c r="H170" s="5">
        <v>3.63</v>
      </c>
      <c r="I170" s="5">
        <v>3.13</v>
      </c>
      <c r="J170" s="5">
        <v>3.13</v>
      </c>
      <c r="K170" s="5">
        <v>0</v>
      </c>
      <c r="L170" s="5">
        <v>0</v>
      </c>
      <c r="M170" s="5">
        <v>5</v>
      </c>
      <c r="N170" s="5">
        <v>5</v>
      </c>
      <c r="O170" s="5">
        <v>62.5</v>
      </c>
      <c r="P170" s="5">
        <v>62.5</v>
      </c>
      <c r="Q170" s="5">
        <v>150</v>
      </c>
      <c r="R170" s="5">
        <v>150</v>
      </c>
      <c r="S170" s="5">
        <v>112.5</v>
      </c>
      <c r="T170" s="5">
        <v>112.5</v>
      </c>
      <c r="U170" s="5">
        <v>17.5</v>
      </c>
      <c r="V170" s="5">
        <v>17.5</v>
      </c>
      <c r="W170" s="5">
        <v>0.13</v>
      </c>
      <c r="X170" s="5">
        <v>0.13</v>
      </c>
      <c r="Y170" s="5">
        <v>0.05</v>
      </c>
      <c r="Z170" s="5">
        <v>0.05</v>
      </c>
      <c r="AA170" s="5">
        <v>0.21</v>
      </c>
      <c r="AB170" s="5">
        <v>0.21</v>
      </c>
      <c r="AC170" s="5">
        <v>0.88</v>
      </c>
      <c r="AD170" s="5">
        <v>0.88</v>
      </c>
      <c r="AE170" s="5">
        <v>0.12</v>
      </c>
      <c r="AF170" s="5">
        <v>0.123</v>
      </c>
    </row>
    <row r="171" spans="1:32" ht="34.5" customHeight="1">
      <c r="A171" s="56" t="s">
        <v>64</v>
      </c>
      <c r="B171" s="54" t="s">
        <v>67</v>
      </c>
      <c r="C171" s="5">
        <v>35</v>
      </c>
      <c r="D171" s="5">
        <v>70</v>
      </c>
      <c r="E171" s="5">
        <v>3.16</v>
      </c>
      <c r="F171" s="5">
        <v>3.95</v>
      </c>
      <c r="G171" s="5">
        <v>0</v>
      </c>
      <c r="H171" s="5">
        <v>0</v>
      </c>
      <c r="I171" s="5">
        <v>0.4</v>
      </c>
      <c r="J171" s="5">
        <v>0.5</v>
      </c>
      <c r="K171" s="5">
        <v>0.4</v>
      </c>
      <c r="L171" s="5">
        <v>0.5</v>
      </c>
      <c r="M171" s="5">
        <v>19.32</v>
      </c>
      <c r="N171" s="5" t="s">
        <v>92</v>
      </c>
      <c r="O171" s="5">
        <v>93.52</v>
      </c>
      <c r="P171" s="5">
        <v>187.04</v>
      </c>
      <c r="Q171" s="5">
        <v>9.2</v>
      </c>
      <c r="R171" s="5">
        <v>11.5</v>
      </c>
      <c r="S171" s="5">
        <v>34.8</v>
      </c>
      <c r="T171" s="5">
        <v>43.5</v>
      </c>
      <c r="U171" s="5">
        <v>13.2</v>
      </c>
      <c r="V171" s="5">
        <v>16.5</v>
      </c>
      <c r="W171" s="5">
        <v>0.44</v>
      </c>
      <c r="X171" s="5">
        <v>0.55</v>
      </c>
      <c r="Y171" s="5">
        <v>0.04</v>
      </c>
      <c r="Z171" s="5">
        <v>0.05</v>
      </c>
      <c r="AA171" s="5">
        <v>0.036</v>
      </c>
      <c r="AB171" s="5">
        <v>0.045</v>
      </c>
      <c r="AC171" s="5">
        <v>0</v>
      </c>
      <c r="AD171" s="5">
        <v>0</v>
      </c>
      <c r="AE171" s="5">
        <v>1.24</v>
      </c>
      <c r="AF171" s="5">
        <v>1.55</v>
      </c>
    </row>
    <row r="172" spans="1:32" ht="33.75" customHeight="1">
      <c r="A172" s="56" t="s">
        <v>64</v>
      </c>
      <c r="B172" s="59" t="s">
        <v>113</v>
      </c>
      <c r="C172" s="50">
        <v>30</v>
      </c>
      <c r="D172" s="50">
        <v>30</v>
      </c>
      <c r="E172" s="19">
        <v>1.86</v>
      </c>
      <c r="F172" s="19">
        <v>1.86</v>
      </c>
      <c r="G172" s="19">
        <v>1.65</v>
      </c>
      <c r="H172" s="19">
        <v>1.65</v>
      </c>
      <c r="I172" s="19">
        <v>4.32</v>
      </c>
      <c r="J172" s="19">
        <v>4.32</v>
      </c>
      <c r="K172" s="19">
        <v>2.66</v>
      </c>
      <c r="L172" s="19">
        <v>2.66</v>
      </c>
      <c r="M172" s="19">
        <v>18.54</v>
      </c>
      <c r="N172" s="19">
        <v>18.54</v>
      </c>
      <c r="O172" s="19">
        <v>112.8</v>
      </c>
      <c r="P172" s="19">
        <v>112.8</v>
      </c>
      <c r="Q172" s="19">
        <v>16.5</v>
      </c>
      <c r="R172" s="19">
        <v>16.5</v>
      </c>
      <c r="S172" s="19">
        <v>33.2</v>
      </c>
      <c r="T172" s="19">
        <v>33.2</v>
      </c>
      <c r="U172" s="19">
        <v>6</v>
      </c>
      <c r="V172" s="19">
        <v>6</v>
      </c>
      <c r="W172" s="19">
        <v>0.2</v>
      </c>
      <c r="X172" s="19">
        <v>0.2</v>
      </c>
      <c r="Y172" s="19">
        <v>0.2</v>
      </c>
      <c r="Z172" s="19">
        <v>0.2</v>
      </c>
      <c r="AA172" s="19">
        <v>0.7</v>
      </c>
      <c r="AB172" s="19">
        <v>0.7</v>
      </c>
      <c r="AC172" s="19">
        <v>0</v>
      </c>
      <c r="AD172" s="19">
        <v>0</v>
      </c>
      <c r="AE172" s="19">
        <v>0.2</v>
      </c>
      <c r="AF172" s="19">
        <v>0.2</v>
      </c>
    </row>
    <row r="173" spans="1:32" ht="18.75" hidden="1">
      <c r="A173" s="8"/>
      <c r="B173" s="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30.75" customHeight="1">
      <c r="A174" s="8"/>
      <c r="B174" s="12" t="s">
        <v>24</v>
      </c>
      <c r="C174" s="6"/>
      <c r="D174" s="6"/>
      <c r="E174" s="13">
        <f aca="true" t="shared" si="19" ref="E174:AF174">SUM(E167:E173)</f>
        <v>19.43</v>
      </c>
      <c r="F174" s="13">
        <f t="shared" si="19"/>
        <v>21.31</v>
      </c>
      <c r="G174" s="13">
        <f t="shared" si="19"/>
        <v>11.98</v>
      </c>
      <c r="H174" s="13">
        <f t="shared" si="19"/>
        <v>12.65</v>
      </c>
      <c r="I174" s="13">
        <f t="shared" si="19"/>
        <v>19.53</v>
      </c>
      <c r="J174" s="13">
        <f t="shared" si="19"/>
        <v>20.57</v>
      </c>
      <c r="K174" s="13">
        <f t="shared" si="19"/>
        <v>3.56</v>
      </c>
      <c r="L174" s="13">
        <f t="shared" si="19"/>
        <v>3.7300000000000004</v>
      </c>
      <c r="M174" s="13">
        <f t="shared" si="19"/>
        <v>87.25</v>
      </c>
      <c r="N174" s="13">
        <f t="shared" si="19"/>
        <v>71.53</v>
      </c>
      <c r="O174" s="13">
        <f t="shared" si="19"/>
        <v>605.8199999999999</v>
      </c>
      <c r="P174" s="14">
        <f t="shared" si="19"/>
        <v>729.3399999999999</v>
      </c>
      <c r="Q174" s="14">
        <f t="shared" si="19"/>
        <v>477.5</v>
      </c>
      <c r="R174" s="14">
        <f t="shared" si="19"/>
        <v>512.4</v>
      </c>
      <c r="S174" s="14">
        <f t="shared" si="19"/>
        <v>405.4</v>
      </c>
      <c r="T174" s="14">
        <f t="shared" si="19"/>
        <v>441.46999999999997</v>
      </c>
      <c r="U174" s="14">
        <f t="shared" si="19"/>
        <v>72.89</v>
      </c>
      <c r="V174" s="14">
        <f t="shared" si="19"/>
        <v>81.52000000000001</v>
      </c>
      <c r="W174" s="14">
        <f t="shared" si="19"/>
        <v>2.1</v>
      </c>
      <c r="X174" s="14">
        <f t="shared" si="19"/>
        <v>2.34</v>
      </c>
      <c r="Y174" s="14">
        <f t="shared" si="19"/>
        <v>0.402</v>
      </c>
      <c r="Z174" s="14">
        <f t="shared" si="19"/>
        <v>0.43</v>
      </c>
      <c r="AA174" s="14">
        <f t="shared" si="19"/>
        <v>1.174</v>
      </c>
      <c r="AB174" s="14">
        <f t="shared" si="19"/>
        <v>1.22</v>
      </c>
      <c r="AC174" s="14">
        <f t="shared" si="19"/>
        <v>4.48</v>
      </c>
      <c r="AD174" s="14">
        <f t="shared" si="19"/>
        <v>4.6450000000000005</v>
      </c>
      <c r="AE174" s="14">
        <f t="shared" si="19"/>
        <v>2.3000000000000003</v>
      </c>
      <c r="AF174" s="14">
        <f t="shared" si="19"/>
        <v>2.713</v>
      </c>
    </row>
    <row r="175" spans="1:32" ht="51.75" customHeight="1">
      <c r="A175" s="78" t="s">
        <v>25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</row>
    <row r="176" spans="1:32" ht="49.5" customHeight="1">
      <c r="A176" s="56">
        <v>88</v>
      </c>
      <c r="B176" s="54" t="s">
        <v>101</v>
      </c>
      <c r="C176" s="6">
        <v>250</v>
      </c>
      <c r="D176" s="6">
        <v>300</v>
      </c>
      <c r="E176" s="6">
        <v>1.76</v>
      </c>
      <c r="F176" s="6">
        <v>2.12</v>
      </c>
      <c r="G176" s="6">
        <v>0</v>
      </c>
      <c r="H176" s="6">
        <v>0</v>
      </c>
      <c r="I176" s="16">
        <v>4.95</v>
      </c>
      <c r="J176" s="16">
        <v>5.95</v>
      </c>
      <c r="K176" s="6">
        <v>5</v>
      </c>
      <c r="L176" s="6">
        <v>5.95</v>
      </c>
      <c r="M176" s="6">
        <v>7.9</v>
      </c>
      <c r="N176" s="6">
        <v>9.49</v>
      </c>
      <c r="O176" s="6">
        <v>89.75</v>
      </c>
      <c r="P176" s="5">
        <v>107.8</v>
      </c>
      <c r="Q176" s="5">
        <v>49.25</v>
      </c>
      <c r="R176" s="5">
        <v>59.15</v>
      </c>
      <c r="S176" s="5">
        <v>49</v>
      </c>
      <c r="T176" s="5">
        <v>59.16</v>
      </c>
      <c r="U176" s="5">
        <v>22.12</v>
      </c>
      <c r="V176" s="5">
        <v>26.58</v>
      </c>
      <c r="W176" s="5">
        <v>0.82</v>
      </c>
      <c r="X176" s="5">
        <v>0.99</v>
      </c>
      <c r="Y176" s="5">
        <v>0.057</v>
      </c>
      <c r="Z176" s="5">
        <v>0.069</v>
      </c>
      <c r="AA176" s="5">
        <v>0.047</v>
      </c>
      <c r="AB176" s="5">
        <v>0.057</v>
      </c>
      <c r="AC176" s="5">
        <v>15.77</v>
      </c>
      <c r="AD176" s="5">
        <v>18.95</v>
      </c>
      <c r="AE176" s="5">
        <v>0.81</v>
      </c>
      <c r="AF176" s="5">
        <v>0.97</v>
      </c>
    </row>
    <row r="177" spans="1:32" ht="45.75" customHeight="1">
      <c r="A177" s="56">
        <v>302</v>
      </c>
      <c r="B177" s="59" t="s">
        <v>87</v>
      </c>
      <c r="C177" s="5">
        <v>180</v>
      </c>
      <c r="D177" s="5">
        <v>230</v>
      </c>
      <c r="E177" s="5">
        <v>4.46</v>
      </c>
      <c r="F177" s="5">
        <v>5.94</v>
      </c>
      <c r="G177" s="5">
        <v>0.04</v>
      </c>
      <c r="H177" s="5">
        <v>0.05</v>
      </c>
      <c r="I177" s="5">
        <v>4.34</v>
      </c>
      <c r="J177" s="5">
        <v>5.78</v>
      </c>
      <c r="K177" s="5">
        <v>0.53</v>
      </c>
      <c r="L177" s="5">
        <v>0.71</v>
      </c>
      <c r="M177" s="5">
        <v>31.72</v>
      </c>
      <c r="N177" s="5">
        <v>42.25</v>
      </c>
      <c r="O177" s="5">
        <v>184.3</v>
      </c>
      <c r="P177" s="5">
        <v>221.6</v>
      </c>
      <c r="Q177" s="5">
        <v>19.29</v>
      </c>
      <c r="R177" s="5">
        <v>25.7</v>
      </c>
      <c r="S177" s="5">
        <v>155.06</v>
      </c>
      <c r="T177" s="5">
        <v>206.54</v>
      </c>
      <c r="U177" s="5">
        <v>19.01</v>
      </c>
      <c r="V177" s="5">
        <v>25.32</v>
      </c>
      <c r="W177" s="5">
        <v>0.86</v>
      </c>
      <c r="X177" s="5">
        <v>1.15</v>
      </c>
      <c r="Y177" s="5">
        <v>0.04</v>
      </c>
      <c r="Z177" s="5">
        <v>0.05</v>
      </c>
      <c r="AA177" s="5">
        <v>0.027</v>
      </c>
      <c r="AB177" s="5">
        <v>0.036</v>
      </c>
      <c r="AC177" s="5">
        <v>0</v>
      </c>
      <c r="AD177" s="5">
        <v>0</v>
      </c>
      <c r="AE177" s="5">
        <v>0.82</v>
      </c>
      <c r="AF177" s="5">
        <v>1.1</v>
      </c>
    </row>
    <row r="178" spans="1:32" ht="66.75" customHeight="1">
      <c r="A178" s="56" t="s">
        <v>90</v>
      </c>
      <c r="B178" s="54" t="s">
        <v>91</v>
      </c>
      <c r="C178" s="5" t="s">
        <v>115</v>
      </c>
      <c r="D178" s="5" t="s">
        <v>116</v>
      </c>
      <c r="E178" s="5">
        <v>11.78</v>
      </c>
      <c r="F178" s="5">
        <v>11.78</v>
      </c>
      <c r="G178" s="5">
        <v>11.42</v>
      </c>
      <c r="H178" s="5">
        <v>11.42</v>
      </c>
      <c r="I178" s="5">
        <v>10.12</v>
      </c>
      <c r="J178" s="5">
        <v>10.12</v>
      </c>
      <c r="K178" s="5">
        <v>1.25</v>
      </c>
      <c r="L178" s="5">
        <v>1.25</v>
      </c>
      <c r="M178" s="5">
        <v>2.93</v>
      </c>
      <c r="N178" s="5">
        <v>2.93</v>
      </c>
      <c r="O178" s="5">
        <v>250</v>
      </c>
      <c r="P178" s="5">
        <v>310</v>
      </c>
      <c r="Q178" s="5">
        <v>38.9</v>
      </c>
      <c r="R178" s="5">
        <v>38.9</v>
      </c>
      <c r="S178" s="5">
        <v>90.5</v>
      </c>
      <c r="T178" s="5">
        <v>90.5</v>
      </c>
      <c r="U178" s="5">
        <v>13.14</v>
      </c>
      <c r="V178" s="5">
        <v>13.14</v>
      </c>
      <c r="W178" s="5">
        <v>0.91</v>
      </c>
      <c r="X178" s="5">
        <v>0.91</v>
      </c>
      <c r="Y178" s="5">
        <v>0.05</v>
      </c>
      <c r="Z178" s="5">
        <v>0.05</v>
      </c>
      <c r="AA178" s="5">
        <v>0.09</v>
      </c>
      <c r="AB178" s="5">
        <v>0.09</v>
      </c>
      <c r="AC178" s="5">
        <v>1.44</v>
      </c>
      <c r="AD178" s="5">
        <v>1.44</v>
      </c>
      <c r="AE178" s="5">
        <v>3.45</v>
      </c>
      <c r="AF178" s="5">
        <v>3.45</v>
      </c>
    </row>
    <row r="179" spans="1:32" ht="53.25" customHeight="1">
      <c r="A179" s="56">
        <v>383</v>
      </c>
      <c r="B179" s="54" t="s">
        <v>108</v>
      </c>
      <c r="C179" s="5">
        <v>200</v>
      </c>
      <c r="D179" s="5">
        <v>200</v>
      </c>
      <c r="E179" s="5">
        <v>3.66</v>
      </c>
      <c r="F179" s="5">
        <v>3.66</v>
      </c>
      <c r="G179" s="5">
        <v>2.7</v>
      </c>
      <c r="H179" s="5">
        <v>2.7</v>
      </c>
      <c r="I179" s="5">
        <v>2.6</v>
      </c>
      <c r="J179" s="5">
        <v>2.6</v>
      </c>
      <c r="K179" s="5">
        <v>0.7</v>
      </c>
      <c r="L179" s="5">
        <v>0.7</v>
      </c>
      <c r="M179" s="5">
        <v>25.1</v>
      </c>
      <c r="N179" s="5">
        <v>21.1</v>
      </c>
      <c r="O179" s="5">
        <v>138.4</v>
      </c>
      <c r="P179" s="5">
        <v>138.4</v>
      </c>
      <c r="Q179" s="5">
        <v>127.99</v>
      </c>
      <c r="R179" s="5">
        <v>127.99</v>
      </c>
      <c r="S179" s="5">
        <v>117.9</v>
      </c>
      <c r="T179" s="5">
        <v>117.9</v>
      </c>
      <c r="U179" s="5">
        <v>17.99</v>
      </c>
      <c r="V179" s="5">
        <v>17.99</v>
      </c>
      <c r="W179" s="5">
        <v>0.64</v>
      </c>
      <c r="X179" s="5">
        <v>0.64</v>
      </c>
      <c r="Y179" s="5">
        <v>0.026</v>
      </c>
      <c r="Z179" s="5">
        <v>0.026</v>
      </c>
      <c r="AA179" s="5">
        <v>0.088</v>
      </c>
      <c r="AB179" s="5">
        <v>0.088</v>
      </c>
      <c r="AC179" s="5">
        <v>0.38</v>
      </c>
      <c r="AD179" s="5">
        <v>0.38</v>
      </c>
      <c r="AE179" s="5">
        <v>0.148</v>
      </c>
      <c r="AF179" s="5">
        <v>0.148</v>
      </c>
    </row>
    <row r="180" spans="1:32" ht="26.25" customHeight="1">
      <c r="A180" s="56" t="s">
        <v>64</v>
      </c>
      <c r="B180" s="54" t="s">
        <v>114</v>
      </c>
      <c r="C180" s="4">
        <v>115</v>
      </c>
      <c r="D180" s="4">
        <v>115</v>
      </c>
      <c r="E180" s="5">
        <v>2.2</v>
      </c>
      <c r="F180" s="5">
        <v>2.2</v>
      </c>
      <c r="G180" s="5">
        <v>2.2</v>
      </c>
      <c r="H180" s="5">
        <v>2.2</v>
      </c>
      <c r="I180" s="5">
        <v>5</v>
      </c>
      <c r="J180" s="5">
        <v>5</v>
      </c>
      <c r="K180" s="5">
        <v>5</v>
      </c>
      <c r="L180" s="5">
        <v>5</v>
      </c>
      <c r="M180" s="5">
        <v>16</v>
      </c>
      <c r="N180" s="5">
        <v>16</v>
      </c>
      <c r="O180" s="5">
        <v>120</v>
      </c>
      <c r="P180" s="5">
        <v>120</v>
      </c>
      <c r="Q180" s="5">
        <v>115</v>
      </c>
      <c r="R180" s="5">
        <v>115</v>
      </c>
      <c r="S180" s="5">
        <v>87</v>
      </c>
      <c r="T180" s="5">
        <v>87</v>
      </c>
      <c r="U180" s="5">
        <v>14</v>
      </c>
      <c r="V180" s="5">
        <v>14</v>
      </c>
      <c r="W180" s="5">
        <v>0.1</v>
      </c>
      <c r="X180" s="5">
        <v>0.1</v>
      </c>
      <c r="Y180" s="5">
        <v>0.03</v>
      </c>
      <c r="Z180" s="5">
        <v>0.03</v>
      </c>
      <c r="AA180" s="5">
        <v>0.15</v>
      </c>
      <c r="AB180" s="5">
        <v>0.15</v>
      </c>
      <c r="AC180" s="5">
        <v>0.6</v>
      </c>
      <c r="AD180" s="5">
        <v>0.6</v>
      </c>
      <c r="AE180" s="5">
        <v>0.2</v>
      </c>
      <c r="AF180" s="5">
        <v>0.2</v>
      </c>
    </row>
    <row r="181" spans="1:32" ht="30" customHeight="1">
      <c r="A181" s="56" t="s">
        <v>64</v>
      </c>
      <c r="B181" s="60" t="s">
        <v>73</v>
      </c>
      <c r="C181" s="50">
        <v>35</v>
      </c>
      <c r="D181" s="50">
        <v>70</v>
      </c>
      <c r="E181" s="19">
        <v>2.24</v>
      </c>
      <c r="F181" s="19">
        <v>3.36</v>
      </c>
      <c r="G181" s="19">
        <v>0</v>
      </c>
      <c r="H181" s="19">
        <v>0</v>
      </c>
      <c r="I181" s="19">
        <v>0.44</v>
      </c>
      <c r="J181" s="19">
        <v>0.66</v>
      </c>
      <c r="K181" s="19">
        <v>0.44</v>
      </c>
      <c r="L181" s="19">
        <v>0.66</v>
      </c>
      <c r="M181" s="19">
        <v>19.76</v>
      </c>
      <c r="N181" s="19">
        <v>29.64</v>
      </c>
      <c r="O181" s="19">
        <v>91.96</v>
      </c>
      <c r="P181" s="19">
        <v>183.92</v>
      </c>
      <c r="Q181" s="19">
        <v>9.2</v>
      </c>
      <c r="R181" s="19">
        <v>13.8</v>
      </c>
      <c r="S181" s="19">
        <v>42.4</v>
      </c>
      <c r="T181" s="19">
        <v>63.6</v>
      </c>
      <c r="U181" s="19">
        <v>10</v>
      </c>
      <c r="V181" s="19">
        <v>15</v>
      </c>
      <c r="W181" s="19">
        <v>1.24</v>
      </c>
      <c r="X181" s="19">
        <v>1.86</v>
      </c>
      <c r="Y181" s="19">
        <v>0.04</v>
      </c>
      <c r="Z181" s="19">
        <v>0.07</v>
      </c>
      <c r="AA181" s="19">
        <v>0.036</v>
      </c>
      <c r="AB181" s="19">
        <v>0.054</v>
      </c>
      <c r="AC181" s="19">
        <v>0</v>
      </c>
      <c r="AD181" s="19">
        <v>0</v>
      </c>
      <c r="AE181" s="19">
        <v>1.2</v>
      </c>
      <c r="AF181" s="19">
        <v>1.82</v>
      </c>
    </row>
    <row r="182" spans="1:32" ht="14.25" customHeight="1">
      <c r="A182" s="56"/>
      <c r="B182" s="5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7.5" customHeight="1">
      <c r="A183" s="56"/>
      <c r="B183" s="60"/>
      <c r="C183" s="50"/>
      <c r="D183" s="50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</row>
    <row r="184" spans="1:32" ht="21" customHeight="1">
      <c r="A184" s="56"/>
      <c r="B184" s="12" t="s">
        <v>34</v>
      </c>
      <c r="C184" s="6"/>
      <c r="D184" s="6"/>
      <c r="E184" s="67">
        <f>E176+E177+E178+E179+E180+E181+E182+E183</f>
        <v>26.1</v>
      </c>
      <c r="F184" s="67">
        <f>F176+F177+F178+F179+F181+F180+F182+F183</f>
        <v>29.06</v>
      </c>
      <c r="G184" s="67">
        <f>G176+G177+G178+G179+G180+G181+G182+G183</f>
        <v>16.36</v>
      </c>
      <c r="H184" s="67">
        <f>H176+H177+H178+H179+H180+H181+H183+H182</f>
        <v>16.37</v>
      </c>
      <c r="I184" s="68">
        <f>I176+I177+I178+I179+I180+I181+I182+I183</f>
        <v>27.45</v>
      </c>
      <c r="J184" s="68">
        <f>J176+J177+J178+J179+J180+J181+J182+J183</f>
        <v>30.110000000000003</v>
      </c>
      <c r="K184" s="67">
        <f>K176+K177+K178+K179+K180+K181+K182+K183</f>
        <v>12.92</v>
      </c>
      <c r="L184" s="67">
        <f>L176+L177+L178+L179+L180+L181+L182+L183</f>
        <v>14.27</v>
      </c>
      <c r="M184" s="67">
        <f>M176+M177+M178+M179+M180+M181+M182+T183</f>
        <v>103.41000000000001</v>
      </c>
      <c r="N184" s="67">
        <f>N176+N177+N178+N179+N180+N181+N182+N183</f>
        <v>121.41000000000001</v>
      </c>
      <c r="O184" s="67">
        <f>O176+O177+O178+O179+O180+O181+O182+O183</f>
        <v>874.41</v>
      </c>
      <c r="P184" s="67">
        <f>P176+P177+P178+P179+P180+P181+P182+P183</f>
        <v>1081.72</v>
      </c>
      <c r="Q184" s="67">
        <f>Q176+Q177+Q178+Q179+Q180+Q181+Q182+Q183</f>
        <v>359.63</v>
      </c>
      <c r="R184" s="67">
        <f>R176+R177+R178+R179+R180+R181+R182+R183</f>
        <v>380.54</v>
      </c>
      <c r="S184" s="67">
        <f>S176+S177+S178+S180+S179+S181+S182+S183</f>
        <v>541.86</v>
      </c>
      <c r="T184" s="67">
        <f aca="true" t="shared" si="20" ref="T184:AD184">T176+T177+T178+T179+T180+T181+T182+T183</f>
        <v>624.7</v>
      </c>
      <c r="U184" s="67">
        <f t="shared" si="20"/>
        <v>96.26</v>
      </c>
      <c r="V184" s="67">
        <f t="shared" si="20"/>
        <v>112.02999999999999</v>
      </c>
      <c r="W184" s="67">
        <f t="shared" si="20"/>
        <v>4.57</v>
      </c>
      <c r="X184" s="67">
        <f t="shared" si="20"/>
        <v>5.65</v>
      </c>
      <c r="Y184" s="67">
        <f t="shared" si="20"/>
        <v>0.24300000000000002</v>
      </c>
      <c r="Z184" s="67">
        <f t="shared" si="20"/>
        <v>0.29500000000000004</v>
      </c>
      <c r="AA184" s="67">
        <f t="shared" si="20"/>
        <v>0.438</v>
      </c>
      <c r="AB184" s="67">
        <f t="shared" si="20"/>
        <v>0.47500000000000003</v>
      </c>
      <c r="AC184" s="67">
        <f t="shared" si="20"/>
        <v>18.19</v>
      </c>
      <c r="AD184" s="67">
        <f t="shared" si="20"/>
        <v>21.37</v>
      </c>
      <c r="AE184" s="67">
        <f>AE176+AE177+AE178+AE179+AE181+AE180+AE182+AE183</f>
        <v>6.628</v>
      </c>
      <c r="AF184" s="67">
        <f>AF176+AF177+AF178+AF179+AF180+AF181+AF183+AF182</f>
        <v>7.688000000000001</v>
      </c>
    </row>
    <row r="185" spans="1:32" ht="4.5" customHeight="1">
      <c r="A185" s="6"/>
      <c r="B185" s="12"/>
      <c r="C185" s="13"/>
      <c r="D185" s="13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</row>
    <row r="186" spans="1:32" s="33" customFormat="1" ht="18" customHeight="1">
      <c r="A186" s="6"/>
      <c r="B186" s="12" t="s">
        <v>29</v>
      </c>
      <c r="C186" s="13"/>
      <c r="D186" s="13"/>
      <c r="E186" s="67">
        <f>E174+E185</f>
        <v>19.43</v>
      </c>
      <c r="F186" s="67">
        <f aca="true" t="shared" si="21" ref="F186:AF186">F174+F184</f>
        <v>50.37</v>
      </c>
      <c r="G186" s="67">
        <f t="shared" si="21"/>
        <v>28.34</v>
      </c>
      <c r="H186" s="67">
        <f t="shared" si="21"/>
        <v>29.020000000000003</v>
      </c>
      <c r="I186" s="67">
        <f t="shared" si="21"/>
        <v>46.980000000000004</v>
      </c>
      <c r="J186" s="67">
        <f t="shared" si="21"/>
        <v>50.68000000000001</v>
      </c>
      <c r="K186" s="67">
        <f t="shared" si="21"/>
        <v>16.48</v>
      </c>
      <c r="L186" s="67">
        <f t="shared" si="21"/>
        <v>18</v>
      </c>
      <c r="M186" s="67">
        <f t="shared" si="21"/>
        <v>190.66000000000003</v>
      </c>
      <c r="N186" s="67">
        <f t="shared" si="21"/>
        <v>192.94</v>
      </c>
      <c r="O186" s="67">
        <f t="shared" si="21"/>
        <v>1480.23</v>
      </c>
      <c r="P186" s="67">
        <f t="shared" si="21"/>
        <v>1811.06</v>
      </c>
      <c r="Q186" s="67">
        <f t="shared" si="21"/>
        <v>837.13</v>
      </c>
      <c r="R186" s="67">
        <f t="shared" si="21"/>
        <v>892.94</v>
      </c>
      <c r="S186" s="67">
        <f t="shared" si="21"/>
        <v>947.26</v>
      </c>
      <c r="T186" s="67">
        <f t="shared" si="21"/>
        <v>1066.17</v>
      </c>
      <c r="U186" s="67">
        <f t="shared" si="21"/>
        <v>169.15</v>
      </c>
      <c r="V186" s="67">
        <f t="shared" si="21"/>
        <v>193.55</v>
      </c>
      <c r="W186" s="67">
        <f t="shared" si="21"/>
        <v>6.67</v>
      </c>
      <c r="X186" s="67">
        <f t="shared" si="21"/>
        <v>7.99</v>
      </c>
      <c r="Y186" s="67">
        <f t="shared" si="21"/>
        <v>0.645</v>
      </c>
      <c r="Z186" s="67">
        <f t="shared" si="21"/>
        <v>0.7250000000000001</v>
      </c>
      <c r="AA186" s="67">
        <f t="shared" si="21"/>
        <v>1.6119999999999999</v>
      </c>
      <c r="AB186" s="67">
        <f t="shared" si="21"/>
        <v>1.695</v>
      </c>
      <c r="AC186" s="67">
        <f t="shared" si="21"/>
        <v>22.67</v>
      </c>
      <c r="AD186" s="67">
        <f t="shared" si="21"/>
        <v>26.015</v>
      </c>
      <c r="AE186" s="67">
        <f t="shared" si="21"/>
        <v>8.928</v>
      </c>
      <c r="AF186" s="67">
        <f t="shared" si="21"/>
        <v>10.401</v>
      </c>
    </row>
    <row r="187" spans="1:32" ht="35.25" customHeight="1">
      <c r="A187" s="33"/>
      <c r="B187" s="36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1:32" ht="27" customHeight="1">
      <c r="A188" s="80" t="s">
        <v>55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</row>
    <row r="189" spans="1:32" ht="28.5" customHeight="1">
      <c r="A189" s="78" t="s">
        <v>0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</row>
    <row r="190" spans="1:33" ht="34.5" customHeight="1">
      <c r="A190" s="81" t="s">
        <v>1</v>
      </c>
      <c r="B190" s="82" t="s">
        <v>2</v>
      </c>
      <c r="C190" s="81" t="s">
        <v>3</v>
      </c>
      <c r="D190" s="81"/>
      <c r="E190" s="81" t="s">
        <v>4</v>
      </c>
      <c r="F190" s="81"/>
      <c r="G190" s="81"/>
      <c r="H190" s="81"/>
      <c r="I190" s="81"/>
      <c r="J190" s="81"/>
      <c r="K190" s="81"/>
      <c r="L190" s="81"/>
      <c r="M190" s="81"/>
      <c r="N190" s="81"/>
      <c r="O190" s="81" t="s">
        <v>43</v>
      </c>
      <c r="P190" s="81"/>
      <c r="Q190" s="82" t="s">
        <v>6</v>
      </c>
      <c r="R190" s="82"/>
      <c r="S190" s="82"/>
      <c r="T190" s="82"/>
      <c r="U190" s="82"/>
      <c r="V190" s="82"/>
      <c r="W190" s="82"/>
      <c r="X190" s="82"/>
      <c r="Y190" s="83" t="s">
        <v>7</v>
      </c>
      <c r="Z190" s="83"/>
      <c r="AA190" s="83"/>
      <c r="AB190" s="83"/>
      <c r="AC190" s="83"/>
      <c r="AD190" s="83"/>
      <c r="AE190" s="83"/>
      <c r="AF190" s="83"/>
      <c r="AG190" s="5"/>
    </row>
    <row r="191" spans="1:32" ht="32.25" customHeight="1">
      <c r="A191" s="81"/>
      <c r="B191" s="82"/>
      <c r="C191" s="84" t="s">
        <v>61</v>
      </c>
      <c r="D191" s="84" t="s">
        <v>63</v>
      </c>
      <c r="E191" s="87" t="s">
        <v>8</v>
      </c>
      <c r="F191" s="87"/>
      <c r="G191" s="87"/>
      <c r="H191" s="87"/>
      <c r="I191" s="87" t="s">
        <v>9</v>
      </c>
      <c r="J191" s="87"/>
      <c r="K191" s="87"/>
      <c r="L191" s="87"/>
      <c r="M191" s="81" t="s">
        <v>10</v>
      </c>
      <c r="N191" s="81"/>
      <c r="O191" s="81"/>
      <c r="P191" s="81"/>
      <c r="Q191" s="83" t="s">
        <v>11</v>
      </c>
      <c r="R191" s="83"/>
      <c r="S191" s="83" t="s">
        <v>12</v>
      </c>
      <c r="T191" s="83"/>
      <c r="U191" s="83" t="s">
        <v>13</v>
      </c>
      <c r="V191" s="83"/>
      <c r="W191" s="83" t="s">
        <v>14</v>
      </c>
      <c r="X191" s="83"/>
      <c r="Y191" s="83" t="s">
        <v>15</v>
      </c>
      <c r="Z191" s="83"/>
      <c r="AA191" s="83" t="s">
        <v>16</v>
      </c>
      <c r="AB191" s="83"/>
      <c r="AC191" s="83" t="s">
        <v>17</v>
      </c>
      <c r="AD191" s="83"/>
      <c r="AE191" s="83" t="s">
        <v>18</v>
      </c>
      <c r="AF191" s="83"/>
    </row>
    <row r="192" spans="1:32" ht="33.75" customHeight="1">
      <c r="A192" s="81"/>
      <c r="B192" s="82"/>
      <c r="C192" s="85"/>
      <c r="D192" s="85"/>
      <c r="E192" s="87" t="s">
        <v>19</v>
      </c>
      <c r="F192" s="87"/>
      <c r="G192" s="81" t="s">
        <v>20</v>
      </c>
      <c r="H192" s="81"/>
      <c r="I192" s="87" t="s">
        <v>19</v>
      </c>
      <c r="J192" s="87"/>
      <c r="K192" s="81" t="s">
        <v>21</v>
      </c>
      <c r="L192" s="81"/>
      <c r="M192" s="81"/>
      <c r="N192" s="81"/>
      <c r="O192" s="81"/>
      <c r="P192" s="81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</row>
    <row r="193" spans="1:32" ht="47.25" customHeight="1">
      <c r="A193" s="81"/>
      <c r="B193" s="82"/>
      <c r="C193" s="86"/>
      <c r="D193" s="86"/>
      <c r="E193" s="3" t="s">
        <v>58</v>
      </c>
      <c r="F193" s="3" t="s">
        <v>60</v>
      </c>
      <c r="G193" s="3" t="s">
        <v>58</v>
      </c>
      <c r="H193" s="3" t="s">
        <v>60</v>
      </c>
      <c r="I193" s="3" t="s">
        <v>58</v>
      </c>
      <c r="J193" s="3" t="s">
        <v>60</v>
      </c>
      <c r="K193" s="3" t="s">
        <v>58</v>
      </c>
      <c r="L193" s="3" t="s">
        <v>60</v>
      </c>
      <c r="M193" s="3" t="s">
        <v>58</v>
      </c>
      <c r="N193" s="3" t="s">
        <v>60</v>
      </c>
      <c r="O193" s="3" t="s">
        <v>58</v>
      </c>
      <c r="P193" s="3" t="s">
        <v>60</v>
      </c>
      <c r="Q193" s="3" t="s">
        <v>58</v>
      </c>
      <c r="R193" s="3" t="s">
        <v>60</v>
      </c>
      <c r="S193" s="3" t="s">
        <v>58</v>
      </c>
      <c r="T193" s="3" t="s">
        <v>60</v>
      </c>
      <c r="U193" s="3" t="s">
        <v>58</v>
      </c>
      <c r="V193" s="3" t="s">
        <v>60</v>
      </c>
      <c r="W193" s="3" t="s">
        <v>58</v>
      </c>
      <c r="X193" s="3" t="s">
        <v>60</v>
      </c>
      <c r="Y193" s="3" t="s">
        <v>58</v>
      </c>
      <c r="Z193" s="3" t="s">
        <v>60</v>
      </c>
      <c r="AA193" s="3" t="s">
        <v>58</v>
      </c>
      <c r="AB193" s="3" t="s">
        <v>60</v>
      </c>
      <c r="AC193" s="3" t="s">
        <v>58</v>
      </c>
      <c r="AD193" s="3" t="s">
        <v>60</v>
      </c>
      <c r="AE193" s="3" t="s">
        <v>58</v>
      </c>
      <c r="AF193" s="3" t="s">
        <v>60</v>
      </c>
    </row>
    <row r="194" spans="1:32" ht="54" customHeight="1">
      <c r="A194" s="54">
        <v>399</v>
      </c>
      <c r="B194" s="54" t="s">
        <v>81</v>
      </c>
      <c r="C194" s="5">
        <v>120</v>
      </c>
      <c r="D194" s="5">
        <v>180</v>
      </c>
      <c r="E194" s="5">
        <v>6.52</v>
      </c>
      <c r="F194" s="5">
        <v>9.78</v>
      </c>
      <c r="G194" s="5">
        <v>2.64</v>
      </c>
      <c r="H194" s="5">
        <v>3.96</v>
      </c>
      <c r="I194" s="5">
        <v>3.71</v>
      </c>
      <c r="J194" s="5">
        <v>5.56</v>
      </c>
      <c r="K194" s="5">
        <v>1.93</v>
      </c>
      <c r="L194" s="5">
        <v>2.89</v>
      </c>
      <c r="M194" s="5">
        <v>40.47</v>
      </c>
      <c r="N194" s="5">
        <v>60.71</v>
      </c>
      <c r="O194" s="5">
        <v>221</v>
      </c>
      <c r="P194" s="5">
        <v>331.5</v>
      </c>
      <c r="Q194" s="5">
        <v>83.5</v>
      </c>
      <c r="R194" s="5">
        <v>125.25</v>
      </c>
      <c r="S194" s="5">
        <v>106.74</v>
      </c>
      <c r="T194" s="5">
        <v>160.11</v>
      </c>
      <c r="U194" s="5">
        <v>25.37</v>
      </c>
      <c r="V194" s="5">
        <v>38.05</v>
      </c>
      <c r="W194" s="5">
        <v>1.11</v>
      </c>
      <c r="X194" s="5">
        <v>1.66</v>
      </c>
      <c r="Y194" s="5">
        <v>0.12</v>
      </c>
      <c r="Z194" s="5">
        <v>0.18</v>
      </c>
      <c r="AA194" s="5">
        <v>0.11</v>
      </c>
      <c r="AB194" s="5">
        <v>0.165</v>
      </c>
      <c r="AC194" s="5">
        <v>0.1</v>
      </c>
      <c r="AD194" s="5">
        <v>0.15</v>
      </c>
      <c r="AE194" s="5">
        <v>0.93</v>
      </c>
      <c r="AF194" s="5">
        <v>1.4</v>
      </c>
    </row>
    <row r="195" spans="1:32" ht="41.25" customHeight="1">
      <c r="A195" s="56">
        <v>1</v>
      </c>
      <c r="B195" s="52" t="s">
        <v>88</v>
      </c>
      <c r="C195" s="5">
        <v>40</v>
      </c>
      <c r="D195" s="5">
        <v>60</v>
      </c>
      <c r="E195" s="5">
        <v>2.36</v>
      </c>
      <c r="F195" s="5">
        <v>3.54</v>
      </c>
      <c r="G195" s="5">
        <v>0.08</v>
      </c>
      <c r="H195" s="5">
        <v>0.12</v>
      </c>
      <c r="I195" s="5">
        <v>7.49</v>
      </c>
      <c r="J195" s="5">
        <v>11.23</v>
      </c>
      <c r="K195" s="5">
        <v>0.24</v>
      </c>
      <c r="L195" s="5">
        <v>0.36</v>
      </c>
      <c r="M195" s="5">
        <v>14.89</v>
      </c>
      <c r="N195" s="5">
        <v>22.33</v>
      </c>
      <c r="O195" s="5">
        <v>136</v>
      </c>
      <c r="P195" s="5">
        <v>204</v>
      </c>
      <c r="Q195" s="5">
        <v>8.4</v>
      </c>
      <c r="R195" s="5">
        <v>12.6</v>
      </c>
      <c r="S195" s="5">
        <v>22.5</v>
      </c>
      <c r="T195" s="5">
        <v>33.75</v>
      </c>
      <c r="U195" s="5">
        <v>4.2</v>
      </c>
      <c r="V195" s="5">
        <v>6.3</v>
      </c>
      <c r="W195" s="5">
        <v>0.35</v>
      </c>
      <c r="X195" s="5">
        <v>0.52</v>
      </c>
      <c r="Y195" s="5">
        <v>0.034</v>
      </c>
      <c r="Z195" s="5">
        <v>0.051</v>
      </c>
      <c r="AA195" s="5">
        <v>0.021</v>
      </c>
      <c r="AB195" s="5">
        <v>0.032</v>
      </c>
      <c r="AC195" s="5">
        <v>0</v>
      </c>
      <c r="AD195" s="5">
        <v>0</v>
      </c>
      <c r="AE195" s="5">
        <v>0.28</v>
      </c>
      <c r="AF195" s="5">
        <v>0.42</v>
      </c>
    </row>
    <row r="196" spans="1:32" ht="46.5" customHeight="1">
      <c r="A196" s="54">
        <v>349</v>
      </c>
      <c r="B196" s="54" t="s">
        <v>80</v>
      </c>
      <c r="C196" s="4">
        <v>200</v>
      </c>
      <c r="D196" s="5">
        <v>200</v>
      </c>
      <c r="E196" s="11">
        <v>0.66</v>
      </c>
      <c r="F196" s="11">
        <v>0.66</v>
      </c>
      <c r="G196" s="5">
        <v>0</v>
      </c>
      <c r="H196" s="5">
        <v>0</v>
      </c>
      <c r="I196" s="5">
        <v>0.09</v>
      </c>
      <c r="J196" s="5">
        <v>0.09</v>
      </c>
      <c r="K196" s="5">
        <v>0.09</v>
      </c>
      <c r="L196" s="5">
        <v>0.09</v>
      </c>
      <c r="M196" s="11">
        <v>32.01</v>
      </c>
      <c r="N196" s="11">
        <v>32.01</v>
      </c>
      <c r="O196" s="5">
        <v>132.8</v>
      </c>
      <c r="P196" s="5">
        <v>132.8</v>
      </c>
      <c r="Q196" s="5">
        <v>32.48</v>
      </c>
      <c r="R196" s="5">
        <v>32.48</v>
      </c>
      <c r="S196" s="5">
        <v>23.44</v>
      </c>
      <c r="T196" s="5">
        <v>23.44</v>
      </c>
      <c r="U196" s="5">
        <v>17.46</v>
      </c>
      <c r="V196" s="5">
        <v>17.46</v>
      </c>
      <c r="W196" s="5">
        <v>0.07</v>
      </c>
      <c r="X196" s="5">
        <v>0.07</v>
      </c>
      <c r="Y196" s="5">
        <v>0.016</v>
      </c>
      <c r="Z196" s="5">
        <v>0.016</v>
      </c>
      <c r="AA196" s="5">
        <v>0.024</v>
      </c>
      <c r="AB196" s="5">
        <v>0.024</v>
      </c>
      <c r="AC196" s="5">
        <v>0.7</v>
      </c>
      <c r="AD196" s="5">
        <v>0.7</v>
      </c>
      <c r="AE196" s="5">
        <v>0.26</v>
      </c>
      <c r="AF196" s="5">
        <v>0.26</v>
      </c>
    </row>
    <row r="197" spans="1:32" ht="18.75" customHeight="1">
      <c r="A197" s="56">
        <v>338</v>
      </c>
      <c r="B197" s="54" t="s">
        <v>51</v>
      </c>
      <c r="C197" s="5">
        <v>200</v>
      </c>
      <c r="D197" s="5">
        <v>200</v>
      </c>
      <c r="E197" s="5">
        <v>3</v>
      </c>
      <c r="F197" s="5">
        <v>3</v>
      </c>
      <c r="G197" s="5">
        <v>0</v>
      </c>
      <c r="H197" s="5">
        <v>0</v>
      </c>
      <c r="I197" s="5">
        <v>1</v>
      </c>
      <c r="J197" s="5">
        <v>1</v>
      </c>
      <c r="K197" s="5">
        <v>1</v>
      </c>
      <c r="L197" s="5">
        <v>1</v>
      </c>
      <c r="M197" s="5">
        <v>42</v>
      </c>
      <c r="N197" s="5">
        <v>42</v>
      </c>
      <c r="O197" s="5">
        <v>192</v>
      </c>
      <c r="P197" s="5">
        <v>192</v>
      </c>
      <c r="Q197" s="5">
        <v>16</v>
      </c>
      <c r="R197" s="5">
        <v>16</v>
      </c>
      <c r="S197" s="5">
        <v>46</v>
      </c>
      <c r="T197" s="5">
        <v>46</v>
      </c>
      <c r="U197" s="5">
        <v>82</v>
      </c>
      <c r="V197" s="5">
        <v>82</v>
      </c>
      <c r="W197" s="5">
        <v>1.2</v>
      </c>
      <c r="X197" s="5">
        <v>1.2</v>
      </c>
      <c r="Y197" s="5">
        <v>0.08</v>
      </c>
      <c r="Z197" s="5">
        <v>0.08</v>
      </c>
      <c r="AA197" s="5">
        <v>0.09</v>
      </c>
      <c r="AB197" s="5">
        <v>0.09</v>
      </c>
      <c r="AC197" s="5">
        <v>20</v>
      </c>
      <c r="AD197" s="5">
        <v>20</v>
      </c>
      <c r="AE197" s="5">
        <v>1.2</v>
      </c>
      <c r="AF197" s="5">
        <v>1.2</v>
      </c>
    </row>
    <row r="198" spans="1:32" ht="20.25" customHeight="1">
      <c r="A198" s="6"/>
      <c r="B198" s="1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39" customHeight="1">
      <c r="A199" s="6"/>
      <c r="B199" s="12" t="s">
        <v>24</v>
      </c>
      <c r="C199" s="6"/>
      <c r="D199" s="13"/>
      <c r="E199" s="13">
        <f aca="true" t="shared" si="22" ref="E199:AF199">SUM(E194:E198)</f>
        <v>12.54</v>
      </c>
      <c r="F199" s="13">
        <f t="shared" si="22"/>
        <v>16.98</v>
      </c>
      <c r="G199" s="13">
        <f t="shared" si="22"/>
        <v>2.72</v>
      </c>
      <c r="H199" s="13">
        <f t="shared" si="22"/>
        <v>4.08</v>
      </c>
      <c r="I199" s="13">
        <f t="shared" si="22"/>
        <v>12.29</v>
      </c>
      <c r="J199" s="13">
        <f t="shared" si="22"/>
        <v>17.88</v>
      </c>
      <c r="K199" s="13">
        <f t="shared" si="22"/>
        <v>3.26</v>
      </c>
      <c r="L199" s="13">
        <f t="shared" si="22"/>
        <v>4.34</v>
      </c>
      <c r="M199" s="13">
        <f t="shared" si="22"/>
        <v>129.37</v>
      </c>
      <c r="N199" s="13">
        <f t="shared" si="22"/>
        <v>157.04999999999998</v>
      </c>
      <c r="O199" s="13">
        <f t="shared" si="22"/>
        <v>681.8</v>
      </c>
      <c r="P199" s="14">
        <f t="shared" si="22"/>
        <v>860.3</v>
      </c>
      <c r="Q199" s="14">
        <f t="shared" si="22"/>
        <v>140.38</v>
      </c>
      <c r="R199" s="14">
        <f t="shared" si="22"/>
        <v>186.32999999999998</v>
      </c>
      <c r="S199" s="14">
        <f t="shared" si="22"/>
        <v>198.68</v>
      </c>
      <c r="T199" s="14">
        <f t="shared" si="22"/>
        <v>263.3</v>
      </c>
      <c r="U199" s="14">
        <f t="shared" si="22"/>
        <v>129.03</v>
      </c>
      <c r="V199" s="14">
        <f t="shared" si="22"/>
        <v>143.81</v>
      </c>
      <c r="W199" s="14">
        <f t="shared" si="22"/>
        <v>2.73</v>
      </c>
      <c r="X199" s="14">
        <f t="shared" si="22"/>
        <v>3.4499999999999993</v>
      </c>
      <c r="Y199" s="14">
        <f t="shared" si="22"/>
        <v>0.25</v>
      </c>
      <c r="Z199" s="14">
        <f t="shared" si="22"/>
        <v>0.327</v>
      </c>
      <c r="AA199" s="14">
        <f t="shared" si="22"/>
        <v>0.245</v>
      </c>
      <c r="AB199" s="14">
        <f t="shared" si="22"/>
        <v>0.311</v>
      </c>
      <c r="AC199" s="14">
        <f t="shared" si="22"/>
        <v>20.8</v>
      </c>
      <c r="AD199" s="14">
        <f t="shared" si="22"/>
        <v>20.85</v>
      </c>
      <c r="AE199" s="14">
        <f t="shared" si="22"/>
        <v>2.67</v>
      </c>
      <c r="AF199" s="14">
        <f t="shared" si="22"/>
        <v>3.2800000000000002</v>
      </c>
    </row>
    <row r="200" spans="1:32" ht="33" customHeight="1">
      <c r="A200" s="78" t="s">
        <v>25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</row>
    <row r="201" spans="1:32" ht="40.5" customHeight="1">
      <c r="A201" s="54">
        <v>102</v>
      </c>
      <c r="B201" s="52" t="s">
        <v>103</v>
      </c>
      <c r="C201" s="5">
        <v>250</v>
      </c>
      <c r="D201" s="5">
        <v>300</v>
      </c>
      <c r="E201" s="5">
        <v>5.49</v>
      </c>
      <c r="F201" s="5">
        <v>6.59</v>
      </c>
      <c r="G201" s="5">
        <v>0</v>
      </c>
      <c r="H201" s="5">
        <v>0</v>
      </c>
      <c r="I201" s="5">
        <v>5.27</v>
      </c>
      <c r="J201" s="5">
        <v>6.33</v>
      </c>
      <c r="K201" s="5">
        <v>5.27</v>
      </c>
      <c r="L201" s="5">
        <v>6.33</v>
      </c>
      <c r="M201" s="5">
        <v>16.53</v>
      </c>
      <c r="N201" s="5">
        <v>19.86</v>
      </c>
      <c r="O201" s="5">
        <v>148.25</v>
      </c>
      <c r="P201" s="5">
        <v>178.1</v>
      </c>
      <c r="Q201" s="5">
        <v>42.67</v>
      </c>
      <c r="R201" s="5">
        <v>51.26</v>
      </c>
      <c r="S201" s="5">
        <v>88.1</v>
      </c>
      <c r="T201" s="5">
        <v>105.82</v>
      </c>
      <c r="U201" s="5">
        <v>35.57</v>
      </c>
      <c r="V201" s="5">
        <v>42.73</v>
      </c>
      <c r="W201" s="5">
        <v>2.05</v>
      </c>
      <c r="X201" s="5">
        <v>2.46</v>
      </c>
      <c r="Y201" s="5">
        <v>0.23</v>
      </c>
      <c r="Z201" s="5">
        <v>0.27</v>
      </c>
      <c r="AA201" s="5">
        <v>0.073</v>
      </c>
      <c r="AB201" s="5">
        <v>0.087</v>
      </c>
      <c r="AC201" s="5">
        <v>5.82</v>
      </c>
      <c r="AD201" s="5">
        <v>6.99</v>
      </c>
      <c r="AE201" s="5">
        <v>1.15</v>
      </c>
      <c r="AF201" s="5">
        <v>1.38</v>
      </c>
    </row>
    <row r="202" spans="1:32" ht="46.5" customHeight="1">
      <c r="A202" s="56">
        <v>268</v>
      </c>
      <c r="B202" s="54" t="s">
        <v>110</v>
      </c>
      <c r="C202" s="3">
        <v>80</v>
      </c>
      <c r="D202" s="3">
        <v>120</v>
      </c>
      <c r="E202" s="5">
        <v>8</v>
      </c>
      <c r="F202" s="5">
        <v>12</v>
      </c>
      <c r="G202" s="5">
        <v>8.03</v>
      </c>
      <c r="H202" s="5">
        <v>12.04</v>
      </c>
      <c r="I202" s="5">
        <v>9.19</v>
      </c>
      <c r="J202" s="5">
        <v>13.78</v>
      </c>
      <c r="K202" s="5">
        <v>2.69</v>
      </c>
      <c r="L202" s="5">
        <v>4.03</v>
      </c>
      <c r="M202" s="5">
        <v>8.6</v>
      </c>
      <c r="N202" s="5">
        <v>12.9</v>
      </c>
      <c r="O202" s="5">
        <v>188</v>
      </c>
      <c r="P202" s="5">
        <v>227.6</v>
      </c>
      <c r="Q202" s="5">
        <v>13.98</v>
      </c>
      <c r="R202" s="5">
        <v>20.97</v>
      </c>
      <c r="S202" s="5">
        <v>92.19</v>
      </c>
      <c r="T202" s="5">
        <v>138.28</v>
      </c>
      <c r="U202" s="5">
        <v>18.24</v>
      </c>
      <c r="V202" s="5">
        <v>27.36</v>
      </c>
      <c r="W202" s="5">
        <v>1.45</v>
      </c>
      <c r="X202" s="5">
        <v>2.17</v>
      </c>
      <c r="Y202" s="5">
        <v>0.04</v>
      </c>
      <c r="Z202" s="5">
        <v>0.06</v>
      </c>
      <c r="AA202" s="5">
        <v>0.07</v>
      </c>
      <c r="AB202" s="5">
        <v>0.1</v>
      </c>
      <c r="AC202" s="5">
        <v>0.4</v>
      </c>
      <c r="AD202" s="5">
        <v>0.6</v>
      </c>
      <c r="AE202" s="5">
        <v>1.95</v>
      </c>
      <c r="AF202" s="5">
        <v>2.9</v>
      </c>
    </row>
    <row r="203" spans="1:32" ht="38.25" customHeight="1">
      <c r="A203" s="56">
        <v>302</v>
      </c>
      <c r="B203" s="54" t="s">
        <v>57</v>
      </c>
      <c r="C203" s="5">
        <v>180</v>
      </c>
      <c r="D203" s="5">
        <v>230</v>
      </c>
      <c r="E203" s="5">
        <v>8.61</v>
      </c>
      <c r="F203" s="5">
        <v>11.46</v>
      </c>
      <c r="G203" s="5">
        <v>0.041</v>
      </c>
      <c r="H203" s="5">
        <v>0.054</v>
      </c>
      <c r="I203" s="5">
        <v>6.1</v>
      </c>
      <c r="J203" s="5">
        <v>8.12</v>
      </c>
      <c r="K203" s="5">
        <v>2.29</v>
      </c>
      <c r="L203" s="5">
        <v>3.05</v>
      </c>
      <c r="M203" s="5">
        <v>38.68</v>
      </c>
      <c r="N203" s="5">
        <v>51.52</v>
      </c>
      <c r="O203" s="5">
        <v>243.99</v>
      </c>
      <c r="P203" s="5">
        <v>291.7</v>
      </c>
      <c r="Q203" s="5">
        <v>14.83</v>
      </c>
      <c r="R203" s="5">
        <v>19.76</v>
      </c>
      <c r="S203" s="5">
        <v>204.12</v>
      </c>
      <c r="T203" s="5">
        <v>271.9</v>
      </c>
      <c r="U203" s="5">
        <v>135.96</v>
      </c>
      <c r="V203" s="5">
        <v>181.1</v>
      </c>
      <c r="W203" s="5">
        <v>4.56</v>
      </c>
      <c r="X203" s="5">
        <v>6.08</v>
      </c>
      <c r="Y203" s="5">
        <v>0.21</v>
      </c>
      <c r="Z203" s="5">
        <v>0.29</v>
      </c>
      <c r="AA203" s="5">
        <v>0.11</v>
      </c>
      <c r="AB203" s="5">
        <v>0.15</v>
      </c>
      <c r="AC203" s="5">
        <v>0</v>
      </c>
      <c r="AD203" s="5">
        <v>0</v>
      </c>
      <c r="AE203" s="5">
        <v>2.48</v>
      </c>
      <c r="AF203" s="5">
        <v>3.3</v>
      </c>
    </row>
    <row r="204" spans="1:32" ht="32.25" customHeight="1">
      <c r="A204" s="56">
        <v>389</v>
      </c>
      <c r="B204" s="54" t="s">
        <v>109</v>
      </c>
      <c r="C204" s="5">
        <v>200</v>
      </c>
      <c r="D204" s="5">
        <v>200</v>
      </c>
      <c r="E204" s="5">
        <v>1.4</v>
      </c>
      <c r="F204" s="5">
        <v>1.4</v>
      </c>
      <c r="G204" s="5">
        <v>0</v>
      </c>
      <c r="H204" s="5">
        <v>0</v>
      </c>
      <c r="I204" s="5">
        <v>0.4</v>
      </c>
      <c r="J204" s="5">
        <v>0.4</v>
      </c>
      <c r="K204" s="5">
        <v>0.4</v>
      </c>
      <c r="L204" s="5">
        <v>0.4</v>
      </c>
      <c r="M204" s="5">
        <v>22.8</v>
      </c>
      <c r="N204" s="5">
        <v>22.8</v>
      </c>
      <c r="O204" s="5">
        <v>100.4</v>
      </c>
      <c r="P204" s="5">
        <v>100.4</v>
      </c>
      <c r="Q204" s="5">
        <v>34</v>
      </c>
      <c r="R204" s="5">
        <v>34</v>
      </c>
      <c r="S204" s="5">
        <v>36</v>
      </c>
      <c r="T204" s="5">
        <v>36</v>
      </c>
      <c r="U204" s="5">
        <v>12</v>
      </c>
      <c r="V204" s="5">
        <v>12</v>
      </c>
      <c r="W204" s="5">
        <v>0.6</v>
      </c>
      <c r="X204" s="5">
        <v>0.6</v>
      </c>
      <c r="Y204" s="5">
        <v>0.022</v>
      </c>
      <c r="Z204" s="5">
        <v>0.022</v>
      </c>
      <c r="AA204" s="5">
        <v>0.044</v>
      </c>
      <c r="AB204" s="5">
        <v>0.044</v>
      </c>
      <c r="AC204" s="5">
        <v>14.8</v>
      </c>
      <c r="AD204" s="5">
        <v>14.8</v>
      </c>
      <c r="AE204" s="5">
        <v>0.4</v>
      </c>
      <c r="AF204" s="5">
        <v>0.4</v>
      </c>
    </row>
    <row r="205" spans="1:32" ht="28.5" customHeight="1">
      <c r="A205" s="56" t="s">
        <v>64</v>
      </c>
      <c r="B205" s="60" t="s">
        <v>73</v>
      </c>
      <c r="C205" s="50">
        <v>35</v>
      </c>
      <c r="D205" s="50">
        <v>70</v>
      </c>
      <c r="E205" s="19">
        <v>2.24</v>
      </c>
      <c r="F205" s="19">
        <v>3.36</v>
      </c>
      <c r="G205" s="19">
        <v>0</v>
      </c>
      <c r="H205" s="19">
        <v>0</v>
      </c>
      <c r="I205" s="19">
        <v>0.44</v>
      </c>
      <c r="J205" s="19">
        <v>0.66</v>
      </c>
      <c r="K205" s="19">
        <v>0.44</v>
      </c>
      <c r="L205" s="19">
        <v>0.66</v>
      </c>
      <c r="M205" s="19">
        <v>19.76</v>
      </c>
      <c r="N205" s="19">
        <v>29.64</v>
      </c>
      <c r="O205" s="19">
        <v>91.96</v>
      </c>
      <c r="P205" s="19">
        <v>183.92</v>
      </c>
      <c r="Q205" s="19">
        <v>9.2</v>
      </c>
      <c r="R205" s="19">
        <v>13.8</v>
      </c>
      <c r="S205" s="19">
        <v>42.4</v>
      </c>
      <c r="T205" s="19">
        <v>63.6</v>
      </c>
      <c r="U205" s="19">
        <v>10</v>
      </c>
      <c r="V205" s="19">
        <v>15</v>
      </c>
      <c r="W205" s="19">
        <v>1.24</v>
      </c>
      <c r="X205" s="19">
        <v>1.86</v>
      </c>
      <c r="Y205" s="19">
        <v>0.04</v>
      </c>
      <c r="Z205" s="19">
        <v>0.07</v>
      </c>
      <c r="AA205" s="19">
        <v>0.036</v>
      </c>
      <c r="AB205" s="19">
        <v>0.054</v>
      </c>
      <c r="AC205" s="19">
        <v>0</v>
      </c>
      <c r="AD205" s="19">
        <v>0</v>
      </c>
      <c r="AE205" s="19">
        <v>1.2</v>
      </c>
      <c r="AF205" s="19">
        <v>1.82</v>
      </c>
    </row>
    <row r="206" spans="1:32" ht="34.5" customHeight="1">
      <c r="A206" s="56" t="s">
        <v>64</v>
      </c>
      <c r="B206" s="59" t="s">
        <v>113</v>
      </c>
      <c r="C206" s="50">
        <v>40</v>
      </c>
      <c r="D206" s="50">
        <v>40</v>
      </c>
      <c r="E206" s="19">
        <v>1.86</v>
      </c>
      <c r="F206" s="19">
        <v>1.86</v>
      </c>
      <c r="G206" s="19">
        <v>1.65</v>
      </c>
      <c r="H206" s="19">
        <v>1.65</v>
      </c>
      <c r="I206" s="19">
        <v>4.32</v>
      </c>
      <c r="J206" s="19">
        <v>4.32</v>
      </c>
      <c r="K206" s="19">
        <v>2.66</v>
      </c>
      <c r="L206" s="19">
        <v>2.66</v>
      </c>
      <c r="M206" s="19">
        <v>18.54</v>
      </c>
      <c r="N206" s="19">
        <v>18.54</v>
      </c>
      <c r="O206" s="19">
        <v>149.35</v>
      </c>
      <c r="P206" s="19">
        <v>149.35</v>
      </c>
      <c r="Q206" s="19">
        <v>16.5</v>
      </c>
      <c r="R206" s="19">
        <v>16.5</v>
      </c>
      <c r="S206" s="19">
        <v>33.2</v>
      </c>
      <c r="T206" s="19">
        <v>33.2</v>
      </c>
      <c r="U206" s="19">
        <v>6</v>
      </c>
      <c r="V206" s="19">
        <v>6</v>
      </c>
      <c r="W206" s="19">
        <v>0.2</v>
      </c>
      <c r="X206" s="19">
        <v>0.2</v>
      </c>
      <c r="Y206" s="19">
        <v>0.2</v>
      </c>
      <c r="Z206" s="19">
        <v>0.2</v>
      </c>
      <c r="AA206" s="19">
        <v>0.7</v>
      </c>
      <c r="AB206" s="19">
        <v>0.7</v>
      </c>
      <c r="AC206" s="19">
        <v>0</v>
      </c>
      <c r="AD206" s="19">
        <v>0</v>
      </c>
      <c r="AE206" s="19">
        <v>0.2</v>
      </c>
      <c r="AF206" s="19">
        <v>0.2</v>
      </c>
    </row>
    <row r="207" spans="1:32" ht="1.5" customHeight="1">
      <c r="A207" s="56"/>
      <c r="B207" s="59"/>
      <c r="C207" s="50"/>
      <c r="D207" s="50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</row>
    <row r="208" spans="1:32" s="33" customFormat="1" ht="24.75" customHeight="1">
      <c r="A208" s="56"/>
      <c r="B208" s="5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25.5" customHeight="1">
      <c r="A209" s="6"/>
      <c r="B209" s="12" t="s">
        <v>44</v>
      </c>
      <c r="C209" s="6"/>
      <c r="D209" s="13"/>
      <c r="E209" s="71">
        <f>E201+E202+E203+E204+E205+E206+E208</f>
        <v>27.6</v>
      </c>
      <c r="F209" s="71">
        <f>F201+F202+F203+F204+F205+F206+F208</f>
        <v>36.67</v>
      </c>
      <c r="G209" s="71">
        <f>G201+G202+G203+G204+G205+G206+G208</f>
        <v>9.721</v>
      </c>
      <c r="H209" s="71">
        <f>H201+H202+H203+H204+H205+H206+H208</f>
        <v>13.744</v>
      </c>
      <c r="I209" s="71">
        <f>I201+I202+I203+I204+I205+I206+I208</f>
        <v>25.72</v>
      </c>
      <c r="J209" s="71">
        <f aca="true" t="shared" si="23" ref="J209:AF209">J201+J202+J203+J204+J205+J206+J208</f>
        <v>33.61</v>
      </c>
      <c r="K209" s="71">
        <f t="shared" si="23"/>
        <v>13.75</v>
      </c>
      <c r="L209" s="71">
        <f t="shared" si="23"/>
        <v>17.130000000000003</v>
      </c>
      <c r="M209" s="71">
        <f t="shared" si="23"/>
        <v>124.91</v>
      </c>
      <c r="N209" s="71">
        <f t="shared" si="23"/>
        <v>155.26</v>
      </c>
      <c r="O209" s="71">
        <f t="shared" si="23"/>
        <v>921.95</v>
      </c>
      <c r="P209" s="71">
        <f t="shared" si="23"/>
        <v>1131.07</v>
      </c>
      <c r="Q209" s="71">
        <f t="shared" si="23"/>
        <v>131.18</v>
      </c>
      <c r="R209" s="71">
        <f t="shared" si="23"/>
        <v>156.29</v>
      </c>
      <c r="S209" s="71">
        <f t="shared" si="23"/>
        <v>496.00999999999993</v>
      </c>
      <c r="T209" s="71">
        <f t="shared" si="23"/>
        <v>648.8000000000001</v>
      </c>
      <c r="U209" s="71">
        <f t="shared" si="23"/>
        <v>217.77</v>
      </c>
      <c r="V209" s="71">
        <f t="shared" si="23"/>
        <v>284.19</v>
      </c>
      <c r="W209" s="71">
        <f t="shared" si="23"/>
        <v>10.099999999999998</v>
      </c>
      <c r="X209" s="71">
        <f t="shared" si="23"/>
        <v>13.37</v>
      </c>
      <c r="Y209" s="71">
        <f t="shared" si="23"/>
        <v>0.742</v>
      </c>
      <c r="Z209" s="71">
        <f t="shared" si="23"/>
        <v>0.9119999999999999</v>
      </c>
      <c r="AA209" s="71">
        <f t="shared" si="23"/>
        <v>1.033</v>
      </c>
      <c r="AB209" s="71">
        <f t="shared" si="23"/>
        <v>1.1349999999999998</v>
      </c>
      <c r="AC209" s="71">
        <f t="shared" si="23"/>
        <v>21.020000000000003</v>
      </c>
      <c r="AD209" s="71">
        <f t="shared" si="23"/>
        <v>22.39</v>
      </c>
      <c r="AE209" s="71">
        <f t="shared" si="23"/>
        <v>7.380000000000001</v>
      </c>
      <c r="AF209" s="71">
        <f t="shared" si="23"/>
        <v>9.999999999999998</v>
      </c>
    </row>
    <row r="210" spans="1:32" ht="31.5" customHeight="1">
      <c r="A210" s="6"/>
      <c r="B210" s="12" t="s">
        <v>29</v>
      </c>
      <c r="C210" s="6"/>
      <c r="D210" s="13"/>
      <c r="E210" s="67">
        <f aca="true" t="shared" si="24" ref="E210:AF210">E199+E209</f>
        <v>40.14</v>
      </c>
      <c r="F210" s="67">
        <f t="shared" si="24"/>
        <v>53.650000000000006</v>
      </c>
      <c r="G210" s="71">
        <f>G202+G203+G204+G205+G206+G207+G209</f>
        <v>19.442</v>
      </c>
      <c r="H210" s="71">
        <f>H202+H203+H204+H205+H206+H207+H209</f>
        <v>27.488</v>
      </c>
      <c r="I210" s="71">
        <f>I202+I203+I204+I205+I206+I207+I209</f>
        <v>46.17</v>
      </c>
      <c r="J210" s="67">
        <f t="shared" si="24"/>
        <v>51.489999999999995</v>
      </c>
      <c r="K210" s="67">
        <f t="shared" si="24"/>
        <v>17.009999999999998</v>
      </c>
      <c r="L210" s="67">
        <f t="shared" si="24"/>
        <v>21.470000000000002</v>
      </c>
      <c r="M210" s="67">
        <f t="shared" si="24"/>
        <v>254.28</v>
      </c>
      <c r="N210" s="67">
        <f t="shared" si="24"/>
        <v>312.30999999999995</v>
      </c>
      <c r="O210" s="67">
        <f t="shared" si="24"/>
        <v>1603.75</v>
      </c>
      <c r="P210" s="67">
        <f t="shared" si="24"/>
        <v>1991.37</v>
      </c>
      <c r="Q210" s="67">
        <f t="shared" si="24"/>
        <v>271.56</v>
      </c>
      <c r="R210" s="67">
        <f t="shared" si="24"/>
        <v>342.62</v>
      </c>
      <c r="S210" s="67">
        <f t="shared" si="24"/>
        <v>694.6899999999999</v>
      </c>
      <c r="T210" s="67">
        <f t="shared" si="24"/>
        <v>912.1000000000001</v>
      </c>
      <c r="U210" s="67">
        <f t="shared" si="24"/>
        <v>346.8</v>
      </c>
      <c r="V210" s="67">
        <f t="shared" si="24"/>
        <v>428</v>
      </c>
      <c r="W210" s="67">
        <f t="shared" si="24"/>
        <v>12.829999999999998</v>
      </c>
      <c r="X210" s="67">
        <f t="shared" si="24"/>
        <v>16.82</v>
      </c>
      <c r="Y210" s="67">
        <f t="shared" si="24"/>
        <v>0.992</v>
      </c>
      <c r="Z210" s="67">
        <f t="shared" si="24"/>
        <v>1.2389999999999999</v>
      </c>
      <c r="AA210" s="67">
        <f t="shared" si="24"/>
        <v>1.278</v>
      </c>
      <c r="AB210" s="67">
        <f t="shared" si="24"/>
        <v>1.4459999999999997</v>
      </c>
      <c r="AC210" s="67">
        <f t="shared" si="24"/>
        <v>41.82000000000001</v>
      </c>
      <c r="AD210" s="67">
        <f t="shared" si="24"/>
        <v>43.24</v>
      </c>
      <c r="AE210" s="67">
        <f t="shared" si="24"/>
        <v>10.05</v>
      </c>
      <c r="AF210" s="67">
        <f t="shared" si="24"/>
        <v>13.279999999999998</v>
      </c>
    </row>
    <row r="211" spans="1:32" ht="47.25" customHeight="1">
      <c r="A211" s="75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28"/>
    </row>
    <row r="212" spans="1:32" ht="23.25" customHeight="1">
      <c r="A212" s="80" t="s">
        <v>56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</row>
    <row r="213" spans="1:32" ht="20.25" customHeight="1">
      <c r="A213" s="78" t="s">
        <v>0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</row>
    <row r="214" spans="1:32" ht="34.5" customHeight="1">
      <c r="A214" s="81" t="s">
        <v>1</v>
      </c>
      <c r="B214" s="82" t="s">
        <v>2</v>
      </c>
      <c r="C214" s="81" t="s">
        <v>3</v>
      </c>
      <c r="D214" s="81"/>
      <c r="E214" s="81" t="s">
        <v>4</v>
      </c>
      <c r="F214" s="81"/>
      <c r="G214" s="81"/>
      <c r="H214" s="81"/>
      <c r="I214" s="81"/>
      <c r="J214" s="81"/>
      <c r="K214" s="81"/>
      <c r="L214" s="81"/>
      <c r="M214" s="81"/>
      <c r="N214" s="81"/>
      <c r="O214" s="81" t="s">
        <v>28</v>
      </c>
      <c r="P214" s="81"/>
      <c r="Q214" s="82" t="s">
        <v>6</v>
      </c>
      <c r="R214" s="82"/>
      <c r="S214" s="82"/>
      <c r="T214" s="82"/>
      <c r="U214" s="82"/>
      <c r="V214" s="82"/>
      <c r="W214" s="82"/>
      <c r="X214" s="82"/>
      <c r="Y214" s="83" t="s">
        <v>7</v>
      </c>
      <c r="Z214" s="83"/>
      <c r="AA214" s="83"/>
      <c r="AB214" s="83"/>
      <c r="AC214" s="83"/>
      <c r="AD214" s="83"/>
      <c r="AE214" s="83"/>
      <c r="AF214" s="83"/>
    </row>
    <row r="215" spans="1:32" ht="12.75">
      <c r="A215" s="81"/>
      <c r="B215" s="82"/>
      <c r="C215" s="84" t="s">
        <v>61</v>
      </c>
      <c r="D215" s="84" t="s">
        <v>63</v>
      </c>
      <c r="E215" s="87" t="s">
        <v>8</v>
      </c>
      <c r="F215" s="87"/>
      <c r="G215" s="87"/>
      <c r="H215" s="87"/>
      <c r="I215" s="87" t="s">
        <v>9</v>
      </c>
      <c r="J215" s="87"/>
      <c r="K215" s="87"/>
      <c r="L215" s="87"/>
      <c r="M215" s="81" t="s">
        <v>10</v>
      </c>
      <c r="N215" s="81"/>
      <c r="O215" s="81"/>
      <c r="P215" s="81"/>
      <c r="Q215" s="83" t="s">
        <v>11</v>
      </c>
      <c r="R215" s="83"/>
      <c r="S215" s="83" t="s">
        <v>12</v>
      </c>
      <c r="T215" s="83"/>
      <c r="U215" s="83" t="s">
        <v>13</v>
      </c>
      <c r="V215" s="83"/>
      <c r="W215" s="83" t="s">
        <v>14</v>
      </c>
      <c r="X215" s="83"/>
      <c r="Y215" s="83" t="s">
        <v>15</v>
      </c>
      <c r="Z215" s="83"/>
      <c r="AA215" s="83" t="s">
        <v>16</v>
      </c>
      <c r="AB215" s="83"/>
      <c r="AC215" s="83" t="s">
        <v>17</v>
      </c>
      <c r="AD215" s="83"/>
      <c r="AE215" s="83" t="s">
        <v>18</v>
      </c>
      <c r="AF215" s="83"/>
    </row>
    <row r="216" spans="1:32" ht="48.75" customHeight="1">
      <c r="A216" s="81"/>
      <c r="B216" s="82"/>
      <c r="C216" s="85"/>
      <c r="D216" s="85"/>
      <c r="E216" s="87" t="s">
        <v>19</v>
      </c>
      <c r="F216" s="87"/>
      <c r="G216" s="81" t="s">
        <v>20</v>
      </c>
      <c r="H216" s="81"/>
      <c r="I216" s="87" t="s">
        <v>19</v>
      </c>
      <c r="J216" s="87"/>
      <c r="K216" s="81" t="s">
        <v>21</v>
      </c>
      <c r="L216" s="81"/>
      <c r="M216" s="81"/>
      <c r="N216" s="81"/>
      <c r="O216" s="81"/>
      <c r="P216" s="81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</row>
    <row r="217" spans="1:32" ht="39.75" customHeight="1">
      <c r="A217" s="81"/>
      <c r="B217" s="82"/>
      <c r="C217" s="86"/>
      <c r="D217" s="86"/>
      <c r="E217" s="3" t="s">
        <v>58</v>
      </c>
      <c r="F217" s="3" t="s">
        <v>60</v>
      </c>
      <c r="G217" s="3" t="s">
        <v>58</v>
      </c>
      <c r="H217" s="3" t="s">
        <v>60</v>
      </c>
      <c r="I217" s="3" t="s">
        <v>58</v>
      </c>
      <c r="J217" s="3" t="s">
        <v>60</v>
      </c>
      <c r="K217" s="3" t="s">
        <v>58</v>
      </c>
      <c r="L217" s="3" t="s">
        <v>60</v>
      </c>
      <c r="M217" s="3" t="s">
        <v>58</v>
      </c>
      <c r="N217" s="3" t="s">
        <v>60</v>
      </c>
      <c r="O217" s="3" t="s">
        <v>58</v>
      </c>
      <c r="P217" s="3" t="s">
        <v>60</v>
      </c>
      <c r="Q217" s="3" t="s">
        <v>58</v>
      </c>
      <c r="R217" s="3" t="s">
        <v>60</v>
      </c>
      <c r="S217" s="3" t="s">
        <v>58</v>
      </c>
      <c r="T217" s="3" t="s">
        <v>60</v>
      </c>
      <c r="U217" s="3" t="s">
        <v>58</v>
      </c>
      <c r="V217" s="3" t="s">
        <v>60</v>
      </c>
      <c r="W217" s="3" t="s">
        <v>58</v>
      </c>
      <c r="X217" s="3" t="s">
        <v>60</v>
      </c>
      <c r="Y217" s="3" t="s">
        <v>58</v>
      </c>
      <c r="Z217" s="3" t="s">
        <v>60</v>
      </c>
      <c r="AA217" s="3" t="s">
        <v>58</v>
      </c>
      <c r="AB217" s="3" t="s">
        <v>60</v>
      </c>
      <c r="AC217" s="3" t="s">
        <v>58</v>
      </c>
      <c r="AD217" s="3" t="s">
        <v>60</v>
      </c>
      <c r="AE217" s="3" t="s">
        <v>58</v>
      </c>
      <c r="AF217" s="3" t="s">
        <v>60</v>
      </c>
    </row>
    <row r="218" spans="1:32" ht="54.75" customHeight="1">
      <c r="A218" s="54">
        <v>173</v>
      </c>
      <c r="B218" s="54" t="s">
        <v>93</v>
      </c>
      <c r="C218" s="5">
        <v>250</v>
      </c>
      <c r="D218" s="5">
        <v>300</v>
      </c>
      <c r="E218" s="5">
        <v>8.64</v>
      </c>
      <c r="F218" s="5">
        <v>10.28</v>
      </c>
      <c r="G218" s="5">
        <v>2.95</v>
      </c>
      <c r="H218" s="5">
        <v>3.51</v>
      </c>
      <c r="I218" s="5">
        <v>11.06</v>
      </c>
      <c r="J218" s="5">
        <v>13.16</v>
      </c>
      <c r="K218" s="5">
        <v>0.64</v>
      </c>
      <c r="L218" s="5">
        <v>0.76</v>
      </c>
      <c r="M218" s="5">
        <v>44.32</v>
      </c>
      <c r="N218" s="5">
        <v>52.76</v>
      </c>
      <c r="O218" s="5">
        <v>371.42</v>
      </c>
      <c r="P218" s="5">
        <v>425.71</v>
      </c>
      <c r="Q218" s="5">
        <v>146.77</v>
      </c>
      <c r="R218" s="5">
        <v>174.76</v>
      </c>
      <c r="S218" s="5">
        <v>221.3</v>
      </c>
      <c r="T218" s="5">
        <v>263.45</v>
      </c>
      <c r="U218" s="5">
        <v>44.33</v>
      </c>
      <c r="V218" s="5">
        <v>52.73</v>
      </c>
      <c r="W218" s="5">
        <v>2.34</v>
      </c>
      <c r="X218" s="5">
        <v>2.78</v>
      </c>
      <c r="Y218" s="5">
        <v>0.14</v>
      </c>
      <c r="Z218" s="5">
        <v>0.16</v>
      </c>
      <c r="AA218" s="5">
        <v>0.17</v>
      </c>
      <c r="AB218" s="5">
        <v>0.2</v>
      </c>
      <c r="AC218" s="5">
        <v>0.96</v>
      </c>
      <c r="AD218" s="5">
        <v>1.14</v>
      </c>
      <c r="AE218" s="5">
        <v>0.74</v>
      </c>
      <c r="AF218" s="5">
        <v>0.88</v>
      </c>
    </row>
    <row r="219" spans="1:32" ht="27.75" customHeight="1">
      <c r="A219" s="54">
        <v>386</v>
      </c>
      <c r="B219" s="54" t="s">
        <v>85</v>
      </c>
      <c r="C219" s="4">
        <v>125</v>
      </c>
      <c r="D219" s="4">
        <v>125</v>
      </c>
      <c r="E219" s="5">
        <v>3.63</v>
      </c>
      <c r="F219" s="5">
        <v>3.63</v>
      </c>
      <c r="G219" s="5">
        <v>3.63</v>
      </c>
      <c r="H219" s="5">
        <v>3.63</v>
      </c>
      <c r="I219" s="5">
        <v>3.13</v>
      </c>
      <c r="J219" s="5">
        <v>3.13</v>
      </c>
      <c r="K219" s="5">
        <v>0</v>
      </c>
      <c r="L219" s="5">
        <v>0</v>
      </c>
      <c r="M219" s="5">
        <v>5</v>
      </c>
      <c r="N219" s="5">
        <v>5</v>
      </c>
      <c r="O219" s="5">
        <v>62.5</v>
      </c>
      <c r="P219" s="5">
        <v>62.5</v>
      </c>
      <c r="Q219" s="5">
        <v>150</v>
      </c>
      <c r="R219" s="5">
        <v>150</v>
      </c>
      <c r="S219" s="5">
        <v>112.5</v>
      </c>
      <c r="T219" s="5">
        <v>112.5</v>
      </c>
      <c r="U219" s="5">
        <v>17.5</v>
      </c>
      <c r="V219" s="5">
        <v>17.5</v>
      </c>
      <c r="W219" s="5">
        <v>0.13</v>
      </c>
      <c r="X219" s="5">
        <v>0.13</v>
      </c>
      <c r="Y219" s="5">
        <v>0.05</v>
      </c>
      <c r="Z219" s="5">
        <v>0.05</v>
      </c>
      <c r="AA219" s="5">
        <v>0.21</v>
      </c>
      <c r="AB219" s="5">
        <v>0.21</v>
      </c>
      <c r="AC219" s="5">
        <v>0.88</v>
      </c>
      <c r="AD219" s="5">
        <v>0.88</v>
      </c>
      <c r="AE219" s="5">
        <v>0.12</v>
      </c>
      <c r="AF219" s="5">
        <v>0.123</v>
      </c>
    </row>
    <row r="220" spans="1:32" ht="40.5" customHeight="1">
      <c r="A220" s="56">
        <v>388</v>
      </c>
      <c r="B220" s="54" t="s">
        <v>95</v>
      </c>
      <c r="C220" s="4">
        <v>200</v>
      </c>
      <c r="D220" s="4">
        <v>200</v>
      </c>
      <c r="E220" s="5">
        <v>0.68</v>
      </c>
      <c r="F220" s="5">
        <v>0.68</v>
      </c>
      <c r="G220" s="5">
        <v>0</v>
      </c>
      <c r="H220" s="5">
        <v>0</v>
      </c>
      <c r="I220" s="5">
        <v>0.28</v>
      </c>
      <c r="J220" s="5">
        <v>0.28</v>
      </c>
      <c r="K220" s="4">
        <v>0.28</v>
      </c>
      <c r="L220" s="4">
        <v>0.28</v>
      </c>
      <c r="M220" s="5">
        <v>20.76</v>
      </c>
      <c r="N220" s="5">
        <v>20.76</v>
      </c>
      <c r="O220" s="5">
        <v>88.2</v>
      </c>
      <c r="P220" s="5">
        <v>88.2</v>
      </c>
      <c r="Q220" s="5">
        <v>21.34</v>
      </c>
      <c r="R220" s="5">
        <v>21.34</v>
      </c>
      <c r="S220" s="5">
        <v>3.44</v>
      </c>
      <c r="T220" s="5">
        <v>3.44</v>
      </c>
      <c r="U220" s="5">
        <v>3.44</v>
      </c>
      <c r="V220" s="5">
        <v>3.44</v>
      </c>
      <c r="W220" s="5">
        <v>0.63</v>
      </c>
      <c r="X220" s="5">
        <v>0.63</v>
      </c>
      <c r="Y220" s="5">
        <v>0.012</v>
      </c>
      <c r="Z220" s="5">
        <v>0.012</v>
      </c>
      <c r="AA220" s="5">
        <v>0.056</v>
      </c>
      <c r="AB220" s="5">
        <v>0.056</v>
      </c>
      <c r="AC220" s="5">
        <v>100</v>
      </c>
      <c r="AD220" s="5">
        <v>100</v>
      </c>
      <c r="AE220" s="5">
        <v>0.24</v>
      </c>
      <c r="AF220" s="5">
        <v>0.24</v>
      </c>
    </row>
    <row r="221" spans="1:32" ht="28.5" customHeight="1">
      <c r="A221" s="56">
        <v>388</v>
      </c>
      <c r="B221" s="54" t="s">
        <v>50</v>
      </c>
      <c r="C221" s="5">
        <v>200</v>
      </c>
      <c r="D221" s="5">
        <v>200</v>
      </c>
      <c r="E221" s="11">
        <v>2.4</v>
      </c>
      <c r="F221" s="11">
        <v>2.4</v>
      </c>
      <c r="G221" s="5">
        <v>0</v>
      </c>
      <c r="H221" s="5">
        <v>0</v>
      </c>
      <c r="I221" s="5">
        <v>0.3</v>
      </c>
      <c r="J221" s="5">
        <v>0.3</v>
      </c>
      <c r="K221" s="5">
        <v>0.3</v>
      </c>
      <c r="L221" s="5">
        <v>0.3</v>
      </c>
      <c r="M221" s="11">
        <v>23.3</v>
      </c>
      <c r="N221" s="11">
        <v>23.3</v>
      </c>
      <c r="O221" s="5">
        <v>117.6</v>
      </c>
      <c r="P221" s="5">
        <v>117.6</v>
      </c>
      <c r="Q221" s="5">
        <v>100</v>
      </c>
      <c r="R221" s="5">
        <v>100</v>
      </c>
      <c r="S221" s="5">
        <v>35</v>
      </c>
      <c r="T221" s="5">
        <v>35</v>
      </c>
      <c r="U221" s="5">
        <v>23</v>
      </c>
      <c r="V221" s="5">
        <v>23</v>
      </c>
      <c r="W221" s="5">
        <v>0.26</v>
      </c>
      <c r="X221" s="5">
        <v>0.26</v>
      </c>
      <c r="Y221" s="5">
        <v>0.226</v>
      </c>
      <c r="Z221" s="5">
        <v>0.226</v>
      </c>
      <c r="AA221" s="5">
        <v>0.1</v>
      </c>
      <c r="AB221" s="5">
        <v>0.1</v>
      </c>
      <c r="AC221" s="5">
        <v>133</v>
      </c>
      <c r="AD221" s="5">
        <v>133</v>
      </c>
      <c r="AE221" s="5">
        <v>0.08</v>
      </c>
      <c r="AF221" s="5">
        <v>0.08</v>
      </c>
    </row>
    <row r="222" spans="1:32" ht="24.75" customHeight="1">
      <c r="A222" s="56" t="s">
        <v>64</v>
      </c>
      <c r="B222" s="54" t="s">
        <v>67</v>
      </c>
      <c r="C222" s="5">
        <v>35</v>
      </c>
      <c r="D222" s="5">
        <v>70</v>
      </c>
      <c r="E222" s="5">
        <v>3.16</v>
      </c>
      <c r="F222" s="5">
        <v>3.95</v>
      </c>
      <c r="G222" s="5">
        <v>0</v>
      </c>
      <c r="H222" s="5">
        <v>0</v>
      </c>
      <c r="I222" s="5">
        <v>0.4</v>
      </c>
      <c r="J222" s="5">
        <v>0.5</v>
      </c>
      <c r="K222" s="5">
        <v>0.4</v>
      </c>
      <c r="L222" s="5">
        <v>0.5</v>
      </c>
      <c r="M222" s="5">
        <v>19.32</v>
      </c>
      <c r="N222" s="5" t="s">
        <v>92</v>
      </c>
      <c r="O222" s="5">
        <v>93.52</v>
      </c>
      <c r="P222" s="5">
        <v>187.04</v>
      </c>
      <c r="Q222" s="5">
        <v>9.2</v>
      </c>
      <c r="R222" s="5">
        <v>11.5</v>
      </c>
      <c r="S222" s="5">
        <v>34.8</v>
      </c>
      <c r="T222" s="5">
        <v>43.5</v>
      </c>
      <c r="U222" s="5">
        <v>13.2</v>
      </c>
      <c r="V222" s="5">
        <v>16.5</v>
      </c>
      <c r="W222" s="5">
        <v>0.44</v>
      </c>
      <c r="X222" s="5">
        <v>0.55</v>
      </c>
      <c r="Y222" s="5">
        <v>0.04</v>
      </c>
      <c r="Z222" s="5">
        <v>0.05</v>
      </c>
      <c r="AA222" s="5">
        <v>0.036</v>
      </c>
      <c r="AB222" s="5">
        <v>0.045</v>
      </c>
      <c r="AC222" s="5">
        <v>0</v>
      </c>
      <c r="AD222" s="5">
        <v>0</v>
      </c>
      <c r="AE222" s="5">
        <v>1.24</v>
      </c>
      <c r="AF222" s="5">
        <v>1.55</v>
      </c>
    </row>
    <row r="223" spans="1:32" ht="14.25" customHeight="1">
      <c r="A223" s="56"/>
      <c r="B223" s="5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33.75" customHeight="1">
      <c r="A224" s="6"/>
      <c r="B224" s="38" t="s">
        <v>44</v>
      </c>
      <c r="C224" s="6"/>
      <c r="D224" s="6"/>
      <c r="E224" s="67">
        <f aca="true" t="shared" si="25" ref="E224:AF224">SUM(E218:E223)</f>
        <v>18.509999999999998</v>
      </c>
      <c r="F224" s="67">
        <f t="shared" si="25"/>
        <v>20.939999999999998</v>
      </c>
      <c r="G224" s="67">
        <f t="shared" si="25"/>
        <v>6.58</v>
      </c>
      <c r="H224" s="67">
        <f t="shared" si="25"/>
        <v>7.14</v>
      </c>
      <c r="I224" s="67">
        <f t="shared" si="25"/>
        <v>15.170000000000002</v>
      </c>
      <c r="J224" s="67">
        <f t="shared" si="25"/>
        <v>17.37</v>
      </c>
      <c r="K224" s="67">
        <f t="shared" si="25"/>
        <v>1.62</v>
      </c>
      <c r="L224" s="67">
        <f t="shared" si="25"/>
        <v>1.84</v>
      </c>
      <c r="M224" s="67">
        <f t="shared" si="25"/>
        <v>112.69999999999999</v>
      </c>
      <c r="N224" s="67">
        <f t="shared" si="25"/>
        <v>101.82</v>
      </c>
      <c r="O224" s="67">
        <f t="shared" si="25"/>
        <v>733.24</v>
      </c>
      <c r="P224" s="67">
        <f t="shared" si="25"/>
        <v>881.05</v>
      </c>
      <c r="Q224" s="67">
        <f t="shared" si="25"/>
        <v>427.30999999999995</v>
      </c>
      <c r="R224" s="67">
        <f t="shared" si="25"/>
        <v>457.59999999999997</v>
      </c>
      <c r="S224" s="67">
        <f t="shared" si="25"/>
        <v>407.04</v>
      </c>
      <c r="T224" s="67">
        <f t="shared" si="25"/>
        <v>457.89</v>
      </c>
      <c r="U224" s="67">
        <f t="shared" si="25"/>
        <v>101.47</v>
      </c>
      <c r="V224" s="67">
        <f t="shared" si="25"/>
        <v>113.16999999999999</v>
      </c>
      <c r="W224" s="67">
        <f t="shared" si="25"/>
        <v>3.7999999999999994</v>
      </c>
      <c r="X224" s="67">
        <f t="shared" si="25"/>
        <v>4.35</v>
      </c>
      <c r="Y224" s="67">
        <f t="shared" si="25"/>
        <v>0.468</v>
      </c>
      <c r="Z224" s="67">
        <f t="shared" si="25"/>
        <v>0.49800000000000005</v>
      </c>
      <c r="AA224" s="67">
        <f t="shared" si="25"/>
        <v>0.5720000000000001</v>
      </c>
      <c r="AB224" s="67">
        <f t="shared" si="25"/>
        <v>0.6110000000000001</v>
      </c>
      <c r="AC224" s="67">
        <f t="shared" si="25"/>
        <v>234.84</v>
      </c>
      <c r="AD224" s="67">
        <f t="shared" si="25"/>
        <v>235.01999999999998</v>
      </c>
      <c r="AE224" s="68">
        <f t="shared" si="25"/>
        <v>2.42</v>
      </c>
      <c r="AF224" s="68">
        <f t="shared" si="25"/>
        <v>2.873</v>
      </c>
    </row>
    <row r="225" spans="1:32" ht="12.75" customHeight="1" hidden="1">
      <c r="A225" s="78" t="s">
        <v>25</v>
      </c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</row>
    <row r="226" spans="1:32" ht="38.25" customHeight="1">
      <c r="A226" s="51"/>
      <c r="B226" s="55"/>
      <c r="C226" s="93" t="s">
        <v>25</v>
      </c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8"/>
    </row>
    <row r="227" spans="1:32" s="39" customFormat="1" ht="30.75" customHeight="1">
      <c r="A227" s="51">
        <v>83</v>
      </c>
      <c r="B227" s="55" t="s">
        <v>79</v>
      </c>
      <c r="C227" s="64">
        <v>250</v>
      </c>
      <c r="D227" s="64">
        <v>300</v>
      </c>
      <c r="E227" s="64">
        <v>2.02</v>
      </c>
      <c r="F227" s="64">
        <v>2.43</v>
      </c>
      <c r="G227" s="64">
        <v>0</v>
      </c>
      <c r="H227" s="64">
        <v>0</v>
      </c>
      <c r="I227" s="64">
        <v>5.01</v>
      </c>
      <c r="J227" s="64">
        <v>6.02</v>
      </c>
      <c r="K227" s="64">
        <v>5.01</v>
      </c>
      <c r="L227" s="64">
        <v>6.02</v>
      </c>
      <c r="M227" s="64">
        <v>13.44</v>
      </c>
      <c r="N227" s="64">
        <v>16.15</v>
      </c>
      <c r="O227" s="64">
        <v>117</v>
      </c>
      <c r="P227" s="64">
        <v>140.5</v>
      </c>
      <c r="Q227" s="64">
        <v>41.97</v>
      </c>
      <c r="R227" s="64">
        <v>50.42</v>
      </c>
      <c r="S227" s="64">
        <v>65.8</v>
      </c>
      <c r="T227" s="64">
        <v>79.04</v>
      </c>
      <c r="U227" s="64">
        <v>29.82</v>
      </c>
      <c r="V227" s="64">
        <v>35.82</v>
      </c>
      <c r="W227" s="64">
        <v>1.37</v>
      </c>
      <c r="X227" s="64">
        <v>1.65</v>
      </c>
      <c r="Y227" s="64">
        <v>0.077</v>
      </c>
      <c r="Z227" s="64">
        <v>0.093</v>
      </c>
      <c r="AA227" s="64">
        <v>0.057</v>
      </c>
      <c r="AB227" s="64">
        <v>0.069</v>
      </c>
      <c r="AC227" s="64">
        <v>9.18</v>
      </c>
      <c r="AD227" s="64">
        <v>11.02</v>
      </c>
      <c r="AE227" s="64">
        <v>0.83</v>
      </c>
      <c r="AF227" s="64">
        <v>0.99</v>
      </c>
    </row>
    <row r="228" spans="1:32" s="39" customFormat="1" ht="48.75" customHeight="1">
      <c r="A228" s="56">
        <v>289</v>
      </c>
      <c r="B228" s="52" t="s">
        <v>104</v>
      </c>
      <c r="C228" s="6">
        <v>180</v>
      </c>
      <c r="D228" s="6">
        <v>230</v>
      </c>
      <c r="E228" s="5">
        <v>12.81</v>
      </c>
      <c r="F228" s="5">
        <v>17.08</v>
      </c>
      <c r="G228" s="5">
        <v>10.64</v>
      </c>
      <c r="H228" s="5">
        <v>14.19</v>
      </c>
      <c r="I228" s="5">
        <v>10.65</v>
      </c>
      <c r="J228" s="5">
        <v>14.19</v>
      </c>
      <c r="K228" s="5">
        <v>4.24</v>
      </c>
      <c r="L228" s="5">
        <v>5.65</v>
      </c>
      <c r="M228" s="5">
        <v>15.2</v>
      </c>
      <c r="N228" s="5">
        <v>20.26</v>
      </c>
      <c r="O228" s="5">
        <v>208</v>
      </c>
      <c r="P228" s="5">
        <v>277</v>
      </c>
      <c r="Q228" s="5">
        <v>28.59</v>
      </c>
      <c r="R228" s="5">
        <v>38.12</v>
      </c>
      <c r="S228" s="5">
        <v>138.1</v>
      </c>
      <c r="T228" s="5">
        <v>184.13</v>
      </c>
      <c r="U228" s="5">
        <v>36</v>
      </c>
      <c r="V228" s="5">
        <v>48</v>
      </c>
      <c r="W228" s="5">
        <v>1.83</v>
      </c>
      <c r="X228" s="5">
        <v>2.44</v>
      </c>
      <c r="Y228" s="5">
        <v>0.09</v>
      </c>
      <c r="Z228" s="5">
        <v>0.12</v>
      </c>
      <c r="AA228" s="5">
        <v>0.14</v>
      </c>
      <c r="AB228" s="5">
        <v>0.186</v>
      </c>
      <c r="AC228" s="5">
        <v>11.7</v>
      </c>
      <c r="AD228" s="5">
        <v>15.6</v>
      </c>
      <c r="AE228" s="5">
        <v>4.51</v>
      </c>
      <c r="AF228" s="5">
        <v>6.01</v>
      </c>
    </row>
    <row r="229" spans="1:32" s="39" customFormat="1" ht="34.5" customHeight="1">
      <c r="A229" s="56" t="s">
        <v>78</v>
      </c>
      <c r="B229" s="53" t="s">
        <v>54</v>
      </c>
      <c r="C229" s="50">
        <v>60</v>
      </c>
      <c r="D229" s="50">
        <v>60</v>
      </c>
      <c r="E229" s="5">
        <v>1</v>
      </c>
      <c r="F229" s="5">
        <v>1</v>
      </c>
      <c r="G229" s="5">
        <v>0</v>
      </c>
      <c r="H229" s="5">
        <v>0</v>
      </c>
      <c r="I229" s="5">
        <v>7</v>
      </c>
      <c r="J229" s="5">
        <v>7</v>
      </c>
      <c r="K229" s="4">
        <v>7</v>
      </c>
      <c r="L229" s="4">
        <v>7</v>
      </c>
      <c r="M229" s="5">
        <v>7</v>
      </c>
      <c r="N229" s="5">
        <v>7</v>
      </c>
      <c r="O229" s="5">
        <v>81</v>
      </c>
      <c r="P229" s="5">
        <v>81</v>
      </c>
      <c r="Q229" s="5">
        <v>26.5</v>
      </c>
      <c r="R229" s="5">
        <v>26.5</v>
      </c>
      <c r="S229" s="5">
        <v>47</v>
      </c>
      <c r="T229" s="5">
        <v>47</v>
      </c>
      <c r="U229" s="5">
        <v>23</v>
      </c>
      <c r="V229" s="5">
        <v>23</v>
      </c>
      <c r="W229" s="5">
        <v>0.7</v>
      </c>
      <c r="X229" s="5">
        <v>0.7</v>
      </c>
      <c r="Y229" s="5">
        <v>0.05</v>
      </c>
      <c r="Z229" s="5">
        <v>0.05</v>
      </c>
      <c r="AA229" s="5">
        <v>0.06</v>
      </c>
      <c r="AB229" s="5">
        <v>0.06</v>
      </c>
      <c r="AC229" s="5">
        <v>7</v>
      </c>
      <c r="AD229" s="5">
        <v>7</v>
      </c>
      <c r="AE229" s="5">
        <v>0.8</v>
      </c>
      <c r="AF229" s="5">
        <v>0.8</v>
      </c>
    </row>
    <row r="230" spans="1:32" ht="27.75" customHeight="1">
      <c r="A230" s="56">
        <v>380</v>
      </c>
      <c r="B230" s="54" t="s">
        <v>69</v>
      </c>
      <c r="C230" s="5">
        <v>200</v>
      </c>
      <c r="D230" s="5">
        <v>200</v>
      </c>
      <c r="E230" s="5">
        <v>2.94</v>
      </c>
      <c r="F230" s="5">
        <v>2.94</v>
      </c>
      <c r="G230" s="5">
        <v>2.68</v>
      </c>
      <c r="H230" s="5">
        <v>2.68</v>
      </c>
      <c r="I230" s="5">
        <v>1.99</v>
      </c>
      <c r="J230" s="5">
        <v>1.99</v>
      </c>
      <c r="K230" s="5">
        <v>0.1</v>
      </c>
      <c r="L230" s="5">
        <v>0.1</v>
      </c>
      <c r="M230" s="5">
        <v>20.92</v>
      </c>
      <c r="N230" s="5">
        <v>20.92</v>
      </c>
      <c r="O230" s="5">
        <v>113.4</v>
      </c>
      <c r="P230" s="5">
        <v>113.4</v>
      </c>
      <c r="Q230" s="5">
        <v>128.78</v>
      </c>
      <c r="R230" s="5">
        <v>128.78</v>
      </c>
      <c r="S230" s="5">
        <v>86.56</v>
      </c>
      <c r="T230" s="5">
        <v>86.56</v>
      </c>
      <c r="U230" s="5">
        <v>12.88</v>
      </c>
      <c r="V230" s="5">
        <v>12.88</v>
      </c>
      <c r="W230" s="5">
        <v>0.08</v>
      </c>
      <c r="X230" s="5">
        <v>0.08</v>
      </c>
      <c r="Y230" s="5">
        <v>0.02</v>
      </c>
      <c r="Z230" s="5">
        <v>0.02</v>
      </c>
      <c r="AA230" s="5">
        <v>0.08</v>
      </c>
      <c r="AB230" s="5">
        <v>0.08</v>
      </c>
      <c r="AC230" s="5">
        <v>0.38</v>
      </c>
      <c r="AD230" s="5">
        <v>0.38</v>
      </c>
      <c r="AE230" s="5">
        <v>0.08</v>
      </c>
      <c r="AF230" s="5">
        <v>0.08</v>
      </c>
    </row>
    <row r="231" spans="1:32" ht="24" customHeight="1">
      <c r="A231" s="54">
        <v>338</v>
      </c>
      <c r="B231" s="54" t="s">
        <v>53</v>
      </c>
      <c r="C231" s="5">
        <v>200</v>
      </c>
      <c r="D231" s="5">
        <v>200</v>
      </c>
      <c r="E231" s="11">
        <v>0.8</v>
      </c>
      <c r="F231" s="11">
        <v>0.8</v>
      </c>
      <c r="G231" s="5">
        <v>0</v>
      </c>
      <c r="H231" s="5">
        <v>0</v>
      </c>
      <c r="I231" s="5">
        <v>0.8</v>
      </c>
      <c r="J231" s="5">
        <v>0.8</v>
      </c>
      <c r="K231" s="5">
        <v>0.8</v>
      </c>
      <c r="L231" s="5">
        <v>0.8</v>
      </c>
      <c r="M231" s="11">
        <v>19.6</v>
      </c>
      <c r="N231" s="11">
        <v>19.6</v>
      </c>
      <c r="O231" s="5">
        <v>94</v>
      </c>
      <c r="P231" s="5">
        <v>94</v>
      </c>
      <c r="Q231" s="5">
        <v>32</v>
      </c>
      <c r="R231" s="5">
        <v>32</v>
      </c>
      <c r="S231" s="5">
        <v>22</v>
      </c>
      <c r="T231" s="5">
        <v>22</v>
      </c>
      <c r="U231" s="5">
        <v>18</v>
      </c>
      <c r="V231" s="5">
        <v>18</v>
      </c>
      <c r="W231" s="5">
        <v>4.4</v>
      </c>
      <c r="X231" s="5">
        <v>4.4</v>
      </c>
      <c r="Y231" s="5">
        <v>0.06</v>
      </c>
      <c r="Z231" s="5">
        <v>0.06</v>
      </c>
      <c r="AA231" s="5">
        <v>0.04</v>
      </c>
      <c r="AB231" s="5">
        <v>0.04</v>
      </c>
      <c r="AC231" s="5">
        <v>20</v>
      </c>
      <c r="AD231" s="5">
        <v>20</v>
      </c>
      <c r="AE231" s="5">
        <v>0.6</v>
      </c>
      <c r="AF231" s="5">
        <v>0.6</v>
      </c>
    </row>
    <row r="232" spans="1:32" ht="22.5" customHeight="1" hidden="1">
      <c r="A232" s="54"/>
      <c r="B232" s="54"/>
      <c r="C232" s="5"/>
      <c r="D232" s="5"/>
      <c r="E232" s="11"/>
      <c r="F232" s="11"/>
      <c r="G232" s="5"/>
      <c r="H232" s="5"/>
      <c r="I232" s="5"/>
      <c r="J232" s="5"/>
      <c r="K232" s="5"/>
      <c r="L232" s="5"/>
      <c r="M232" s="11"/>
      <c r="N232" s="11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30" customHeight="1">
      <c r="A233" s="56" t="s">
        <v>64</v>
      </c>
      <c r="B233" s="60" t="s">
        <v>73</v>
      </c>
      <c r="C233" s="50">
        <v>35</v>
      </c>
      <c r="D233" s="50">
        <v>70</v>
      </c>
      <c r="E233" s="19">
        <v>2.24</v>
      </c>
      <c r="F233" s="19">
        <v>3.36</v>
      </c>
      <c r="G233" s="19">
        <v>0</v>
      </c>
      <c r="H233" s="19">
        <v>0</v>
      </c>
      <c r="I233" s="19">
        <v>0.44</v>
      </c>
      <c r="J233" s="19">
        <v>0.66</v>
      </c>
      <c r="K233" s="19">
        <v>0.44</v>
      </c>
      <c r="L233" s="19">
        <v>0.66</v>
      </c>
      <c r="M233" s="19">
        <v>19.76</v>
      </c>
      <c r="N233" s="19">
        <v>29.64</v>
      </c>
      <c r="O233" s="19">
        <v>91.96</v>
      </c>
      <c r="P233" s="19">
        <v>183.92</v>
      </c>
      <c r="Q233" s="19">
        <v>9.2</v>
      </c>
      <c r="R233" s="19">
        <v>13.8</v>
      </c>
      <c r="S233" s="19">
        <v>42.4</v>
      </c>
      <c r="T233" s="19">
        <v>63.6</v>
      </c>
      <c r="U233" s="19">
        <v>10</v>
      </c>
      <c r="V233" s="19">
        <v>15</v>
      </c>
      <c r="W233" s="19">
        <v>1.24</v>
      </c>
      <c r="X233" s="19">
        <v>1.86</v>
      </c>
      <c r="Y233" s="19">
        <v>0.04</v>
      </c>
      <c r="Z233" s="19">
        <v>0.07</v>
      </c>
      <c r="AA233" s="19">
        <v>0.036</v>
      </c>
      <c r="AB233" s="19">
        <v>0.054</v>
      </c>
      <c r="AC233" s="19">
        <v>0</v>
      </c>
      <c r="AD233" s="19">
        <v>0</v>
      </c>
      <c r="AE233" s="19">
        <v>1.2</v>
      </c>
      <c r="AF233" s="19">
        <v>1.82</v>
      </c>
    </row>
    <row r="234" spans="1:32" ht="18.75" customHeight="1">
      <c r="A234" s="54"/>
      <c r="B234" s="60"/>
      <c r="C234" s="50"/>
      <c r="D234" s="50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</row>
    <row r="235" spans="1:32" s="33" customFormat="1" ht="7.5" customHeight="1">
      <c r="A235" s="54"/>
      <c r="B235" s="5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0.5" customHeight="1">
      <c r="A236" s="54"/>
      <c r="B236" s="54"/>
      <c r="C236" s="5"/>
      <c r="D236" s="5"/>
      <c r="E236" s="11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9.5" customHeight="1">
      <c r="A237" s="6"/>
      <c r="B237" s="72" t="s">
        <v>34</v>
      </c>
      <c r="C237" s="67"/>
      <c r="D237" s="67"/>
      <c r="E237" s="67">
        <f aca="true" t="shared" si="26" ref="E237:AF237">E230+E231+E232+E233+E234+E235+E236</f>
        <v>5.98</v>
      </c>
      <c r="F237" s="67">
        <f t="shared" si="26"/>
        <v>7.1</v>
      </c>
      <c r="G237" s="67">
        <f t="shared" si="26"/>
        <v>2.68</v>
      </c>
      <c r="H237" s="67">
        <f t="shared" si="26"/>
        <v>2.68</v>
      </c>
      <c r="I237" s="67">
        <f t="shared" si="26"/>
        <v>3.23</v>
      </c>
      <c r="J237" s="67">
        <f t="shared" si="26"/>
        <v>3.45</v>
      </c>
      <c r="K237" s="67">
        <f t="shared" si="26"/>
        <v>1.34</v>
      </c>
      <c r="L237" s="67">
        <f t="shared" si="26"/>
        <v>1.56</v>
      </c>
      <c r="M237" s="67">
        <f t="shared" si="26"/>
        <v>60.28</v>
      </c>
      <c r="N237" s="67">
        <f t="shared" si="26"/>
        <v>70.16</v>
      </c>
      <c r="O237" s="71">
        <f>O230+O231+O232+O233+O234+O235+O236+O229+O228+O227</f>
        <v>705.36</v>
      </c>
      <c r="P237" s="71">
        <f>P230+P231+P232+P233+P234+P235+P236+P229+P228+P227</f>
        <v>889.8199999999999</v>
      </c>
      <c r="Q237" s="67">
        <f t="shared" si="26"/>
        <v>169.98</v>
      </c>
      <c r="R237" s="67">
        <f t="shared" si="26"/>
        <v>174.58</v>
      </c>
      <c r="S237" s="67">
        <f t="shared" si="26"/>
        <v>150.96</v>
      </c>
      <c r="T237" s="67">
        <f t="shared" si="26"/>
        <v>172.16</v>
      </c>
      <c r="U237" s="67">
        <f t="shared" si="26"/>
        <v>40.88</v>
      </c>
      <c r="V237" s="67">
        <f t="shared" si="26"/>
        <v>45.88</v>
      </c>
      <c r="W237" s="67">
        <f t="shared" si="26"/>
        <v>5.720000000000001</v>
      </c>
      <c r="X237" s="67">
        <f t="shared" si="26"/>
        <v>6.340000000000001</v>
      </c>
      <c r="Y237" s="67">
        <f t="shared" si="26"/>
        <v>0.12</v>
      </c>
      <c r="Z237" s="67">
        <f t="shared" si="26"/>
        <v>0.15000000000000002</v>
      </c>
      <c r="AA237" s="67">
        <f t="shared" si="26"/>
        <v>0.156</v>
      </c>
      <c r="AB237" s="67">
        <f t="shared" si="26"/>
        <v>0.174</v>
      </c>
      <c r="AC237" s="67">
        <f t="shared" si="26"/>
        <v>20.38</v>
      </c>
      <c r="AD237" s="67">
        <f t="shared" si="26"/>
        <v>20.38</v>
      </c>
      <c r="AE237" s="67">
        <f t="shared" si="26"/>
        <v>1.88</v>
      </c>
      <c r="AF237" s="67">
        <f t="shared" si="26"/>
        <v>2.5</v>
      </c>
    </row>
    <row r="238" spans="1:32" ht="21" customHeight="1">
      <c r="A238" s="6"/>
      <c r="B238" s="72" t="s">
        <v>29</v>
      </c>
      <c r="C238" s="67"/>
      <c r="D238" s="67"/>
      <c r="E238" s="67">
        <f aca="true" t="shared" si="27" ref="E238:AF238">E224+E237</f>
        <v>24.49</v>
      </c>
      <c r="F238" s="67">
        <f t="shared" si="27"/>
        <v>28.04</v>
      </c>
      <c r="G238" s="67">
        <f t="shared" si="27"/>
        <v>9.26</v>
      </c>
      <c r="H238" s="67">
        <f t="shared" si="27"/>
        <v>9.82</v>
      </c>
      <c r="I238" s="67">
        <f t="shared" si="27"/>
        <v>18.400000000000002</v>
      </c>
      <c r="J238" s="67">
        <f t="shared" si="27"/>
        <v>20.82</v>
      </c>
      <c r="K238" s="67">
        <f t="shared" si="27"/>
        <v>2.96</v>
      </c>
      <c r="L238" s="67">
        <f t="shared" si="27"/>
        <v>3.4000000000000004</v>
      </c>
      <c r="M238" s="67">
        <f t="shared" si="27"/>
        <v>172.98</v>
      </c>
      <c r="N238" s="67">
        <f t="shared" si="27"/>
        <v>171.98</v>
      </c>
      <c r="O238" s="67">
        <f t="shared" si="27"/>
        <v>1438.6</v>
      </c>
      <c r="P238" s="67">
        <f t="shared" si="27"/>
        <v>1770.87</v>
      </c>
      <c r="Q238" s="67">
        <f t="shared" si="27"/>
        <v>597.29</v>
      </c>
      <c r="R238" s="67">
        <f t="shared" si="27"/>
        <v>632.18</v>
      </c>
      <c r="S238" s="67">
        <f t="shared" si="27"/>
        <v>558</v>
      </c>
      <c r="T238" s="67">
        <f t="shared" si="27"/>
        <v>630.05</v>
      </c>
      <c r="U238" s="67">
        <f t="shared" si="27"/>
        <v>142.35</v>
      </c>
      <c r="V238" s="67">
        <f t="shared" si="27"/>
        <v>159.04999999999998</v>
      </c>
      <c r="W238" s="67">
        <f t="shared" si="27"/>
        <v>9.52</v>
      </c>
      <c r="X238" s="67">
        <f t="shared" si="27"/>
        <v>10.690000000000001</v>
      </c>
      <c r="Y238" s="67">
        <f t="shared" si="27"/>
        <v>0.5880000000000001</v>
      </c>
      <c r="Z238" s="67">
        <f t="shared" si="27"/>
        <v>0.6480000000000001</v>
      </c>
      <c r="AA238" s="67">
        <f t="shared" si="27"/>
        <v>0.7280000000000001</v>
      </c>
      <c r="AB238" s="67">
        <f t="shared" si="27"/>
        <v>0.7850000000000001</v>
      </c>
      <c r="AC238" s="67">
        <f t="shared" si="27"/>
        <v>255.22</v>
      </c>
      <c r="AD238" s="67">
        <f t="shared" si="27"/>
        <v>255.39999999999998</v>
      </c>
      <c r="AE238" s="67">
        <f t="shared" si="27"/>
        <v>4.3</v>
      </c>
      <c r="AF238" s="67">
        <f t="shared" si="27"/>
        <v>5.373</v>
      </c>
    </row>
    <row r="239" spans="1:32" ht="50.25" customHeight="1">
      <c r="A239" s="22"/>
      <c r="B239" s="35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8"/>
    </row>
    <row r="240" spans="1:32" ht="21.75" customHeight="1">
      <c r="A240" s="80" t="s">
        <v>45</v>
      </c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</row>
    <row r="241" spans="1:32" ht="21" customHeight="1">
      <c r="A241" s="91" t="s">
        <v>0</v>
      </c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</row>
    <row r="242" spans="1:32" ht="36" customHeight="1">
      <c r="A242" s="82" t="s">
        <v>1</v>
      </c>
      <c r="B242" s="82" t="s">
        <v>2</v>
      </c>
      <c r="C242" s="82" t="s">
        <v>3</v>
      </c>
      <c r="D242" s="82"/>
      <c r="E242" s="82" t="s">
        <v>4</v>
      </c>
      <c r="F242" s="82"/>
      <c r="G242" s="82"/>
      <c r="H242" s="82"/>
      <c r="I242" s="82"/>
      <c r="J242" s="82"/>
      <c r="K242" s="82"/>
      <c r="L242" s="82"/>
      <c r="M242" s="82"/>
      <c r="N242" s="82"/>
      <c r="O242" s="82" t="s">
        <v>46</v>
      </c>
      <c r="P242" s="82"/>
      <c r="Q242" s="82" t="s">
        <v>6</v>
      </c>
      <c r="R242" s="82"/>
      <c r="S242" s="82"/>
      <c r="T242" s="82"/>
      <c r="U242" s="82"/>
      <c r="V242" s="82"/>
      <c r="W242" s="82"/>
      <c r="X242" s="82"/>
      <c r="Y242" s="83" t="s">
        <v>7</v>
      </c>
      <c r="Z242" s="83"/>
      <c r="AA242" s="83"/>
      <c r="AB242" s="83"/>
      <c r="AC242" s="83"/>
      <c r="AD242" s="83"/>
      <c r="AE242" s="83"/>
      <c r="AF242" s="83"/>
    </row>
    <row r="243" spans="1:32" ht="15.75" customHeight="1">
      <c r="A243" s="82"/>
      <c r="B243" s="82"/>
      <c r="C243" s="84" t="s">
        <v>61</v>
      </c>
      <c r="D243" s="84" t="s">
        <v>63</v>
      </c>
      <c r="E243" s="92" t="s">
        <v>8</v>
      </c>
      <c r="F243" s="92"/>
      <c r="G243" s="92"/>
      <c r="H243" s="92"/>
      <c r="I243" s="83" t="s">
        <v>9</v>
      </c>
      <c r="J243" s="83"/>
      <c r="K243" s="83"/>
      <c r="L243" s="83"/>
      <c r="M243" s="82" t="s">
        <v>10</v>
      </c>
      <c r="N243" s="82"/>
      <c r="O243" s="82"/>
      <c r="P243" s="82"/>
      <c r="Q243" s="83" t="s">
        <v>11</v>
      </c>
      <c r="R243" s="83"/>
      <c r="S243" s="83" t="s">
        <v>12</v>
      </c>
      <c r="T243" s="83"/>
      <c r="U243" s="83" t="s">
        <v>13</v>
      </c>
      <c r="V243" s="83"/>
      <c r="W243" s="83" t="s">
        <v>14</v>
      </c>
      <c r="X243" s="83"/>
      <c r="Y243" s="83" t="s">
        <v>15</v>
      </c>
      <c r="Z243" s="83"/>
      <c r="AA243" s="83" t="s">
        <v>16</v>
      </c>
      <c r="AB243" s="83"/>
      <c r="AC243" s="83" t="s">
        <v>17</v>
      </c>
      <c r="AD243" s="83"/>
      <c r="AE243" s="83" t="s">
        <v>18</v>
      </c>
      <c r="AF243" s="83"/>
    </row>
    <row r="244" spans="1:32" ht="49.5" customHeight="1">
      <c r="A244" s="82"/>
      <c r="B244" s="82"/>
      <c r="C244" s="85"/>
      <c r="D244" s="85"/>
      <c r="E244" s="83" t="s">
        <v>19</v>
      </c>
      <c r="F244" s="83"/>
      <c r="G244" s="82" t="s">
        <v>20</v>
      </c>
      <c r="H244" s="82"/>
      <c r="I244" s="83" t="s">
        <v>19</v>
      </c>
      <c r="J244" s="83"/>
      <c r="K244" s="82" t="s">
        <v>21</v>
      </c>
      <c r="L244" s="82"/>
      <c r="M244" s="82"/>
      <c r="N244" s="82"/>
      <c r="O244" s="82"/>
      <c r="P244" s="82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</row>
    <row r="245" spans="1:32" ht="32.25" customHeight="1">
      <c r="A245" s="82"/>
      <c r="B245" s="82"/>
      <c r="C245" s="86"/>
      <c r="D245" s="86"/>
      <c r="E245" s="3" t="s">
        <v>58</v>
      </c>
      <c r="F245" s="3" t="s">
        <v>60</v>
      </c>
      <c r="G245" s="3" t="s">
        <v>58</v>
      </c>
      <c r="H245" s="3" t="s">
        <v>60</v>
      </c>
      <c r="I245" s="3" t="s">
        <v>58</v>
      </c>
      <c r="J245" s="3" t="s">
        <v>60</v>
      </c>
      <c r="K245" s="3" t="s">
        <v>58</v>
      </c>
      <c r="L245" s="3" t="s">
        <v>60</v>
      </c>
      <c r="M245" s="3" t="s">
        <v>58</v>
      </c>
      <c r="N245" s="3" t="s">
        <v>60</v>
      </c>
      <c r="O245" s="3" t="s">
        <v>58</v>
      </c>
      <c r="P245" s="3" t="s">
        <v>60</v>
      </c>
      <c r="Q245" s="3" t="s">
        <v>58</v>
      </c>
      <c r="R245" s="3" t="s">
        <v>60</v>
      </c>
      <c r="S245" s="3" t="s">
        <v>58</v>
      </c>
      <c r="T245" s="3" t="s">
        <v>60</v>
      </c>
      <c r="U245" s="3" t="s">
        <v>58</v>
      </c>
      <c r="V245" s="3" t="s">
        <v>60</v>
      </c>
      <c r="W245" s="3" t="s">
        <v>58</v>
      </c>
      <c r="X245" s="3" t="s">
        <v>60</v>
      </c>
      <c r="Y245" s="3" t="s">
        <v>58</v>
      </c>
      <c r="Z245" s="3" t="s">
        <v>60</v>
      </c>
      <c r="AA245" s="3" t="s">
        <v>58</v>
      </c>
      <c r="AB245" s="3" t="s">
        <v>60</v>
      </c>
      <c r="AC245" s="3" t="s">
        <v>58</v>
      </c>
      <c r="AD245" s="3" t="s">
        <v>60</v>
      </c>
      <c r="AE245" s="3" t="s">
        <v>58</v>
      </c>
      <c r="AF245" s="3" t="s">
        <v>60</v>
      </c>
    </row>
    <row r="246" spans="1:32" ht="33.75" customHeight="1">
      <c r="A246" s="54">
        <v>302</v>
      </c>
      <c r="B246" s="54" t="s">
        <v>105</v>
      </c>
      <c r="C246" s="6">
        <v>180</v>
      </c>
      <c r="D246" s="6">
        <v>230</v>
      </c>
      <c r="E246" s="6">
        <v>3.61</v>
      </c>
      <c r="F246" s="6">
        <v>4.81</v>
      </c>
      <c r="G246" s="6">
        <v>0.04</v>
      </c>
      <c r="H246" s="6">
        <v>0.054</v>
      </c>
      <c r="I246" s="6">
        <v>4.33</v>
      </c>
      <c r="J246" s="6">
        <v>5.77</v>
      </c>
      <c r="K246" s="6">
        <v>0.52</v>
      </c>
      <c r="L246" s="6">
        <v>0.69</v>
      </c>
      <c r="M246" s="6">
        <v>37.57</v>
      </c>
      <c r="N246" s="6">
        <v>50.04</v>
      </c>
      <c r="O246" s="6">
        <v>203.75</v>
      </c>
      <c r="P246" s="5">
        <v>271.4</v>
      </c>
      <c r="Q246" s="5">
        <v>5.31</v>
      </c>
      <c r="R246" s="5">
        <v>7.08</v>
      </c>
      <c r="S246" s="5">
        <v>77.99</v>
      </c>
      <c r="T246" s="5">
        <v>103.88</v>
      </c>
      <c r="U246" s="5">
        <v>25.48</v>
      </c>
      <c r="V246" s="5">
        <v>33.94</v>
      </c>
      <c r="W246" s="5">
        <v>0.52</v>
      </c>
      <c r="X246" s="5">
        <v>0.69</v>
      </c>
      <c r="Y246" s="5">
        <v>0.03</v>
      </c>
      <c r="Z246" s="5">
        <v>0.04</v>
      </c>
      <c r="AA246" s="5">
        <v>0.021</v>
      </c>
      <c r="AB246" s="5">
        <v>0.028</v>
      </c>
      <c r="AC246" s="5">
        <v>0</v>
      </c>
      <c r="AD246" s="5">
        <v>0</v>
      </c>
      <c r="AE246" s="5">
        <v>0.71</v>
      </c>
      <c r="AF246" s="5"/>
    </row>
    <row r="247" spans="1:32" ht="31.5" customHeight="1">
      <c r="A247" s="56">
        <v>230</v>
      </c>
      <c r="B247" s="54" t="s">
        <v>112</v>
      </c>
      <c r="C247" s="5">
        <v>55</v>
      </c>
      <c r="D247" s="5">
        <v>82.5</v>
      </c>
      <c r="E247" s="5">
        <v>7.64</v>
      </c>
      <c r="F247" s="5">
        <v>11.46</v>
      </c>
      <c r="G247" s="5">
        <v>7.38</v>
      </c>
      <c r="H247" s="5">
        <v>11.17</v>
      </c>
      <c r="I247" s="5">
        <v>7.4</v>
      </c>
      <c r="J247" s="5">
        <v>11.1</v>
      </c>
      <c r="K247" s="5">
        <v>3.42</v>
      </c>
      <c r="L247" s="5">
        <v>5.13</v>
      </c>
      <c r="M247" s="5">
        <v>2.2</v>
      </c>
      <c r="N247" s="5">
        <v>3.3</v>
      </c>
      <c r="O247" s="5">
        <v>106</v>
      </c>
      <c r="P247" s="5">
        <v>159</v>
      </c>
      <c r="Q247" s="5">
        <v>21.46</v>
      </c>
      <c r="R247" s="5">
        <v>32.19</v>
      </c>
      <c r="S247" s="5">
        <v>94.55</v>
      </c>
      <c r="T247" s="5">
        <v>141.82</v>
      </c>
      <c r="U247" s="5">
        <v>21.3</v>
      </c>
      <c r="V247" s="5">
        <v>31.95</v>
      </c>
      <c r="W247" s="5">
        <v>0.42</v>
      </c>
      <c r="X247" s="5">
        <v>0.63</v>
      </c>
      <c r="Y247" s="5">
        <v>0.06</v>
      </c>
      <c r="Z247" s="5">
        <v>0.09</v>
      </c>
      <c r="AA247" s="5">
        <v>0.6</v>
      </c>
      <c r="AB247" s="5">
        <v>0.9</v>
      </c>
      <c r="AC247" s="5">
        <v>0.78</v>
      </c>
      <c r="AD247" s="5">
        <v>1.17</v>
      </c>
      <c r="AE247" s="5">
        <v>0.67</v>
      </c>
      <c r="AF247" s="5"/>
    </row>
    <row r="248" spans="1:32" ht="60.75" customHeight="1">
      <c r="A248" s="56">
        <v>383</v>
      </c>
      <c r="B248" s="54" t="s">
        <v>108</v>
      </c>
      <c r="C248" s="5">
        <v>200</v>
      </c>
      <c r="D248" s="5">
        <v>200</v>
      </c>
      <c r="E248" s="5">
        <v>3.66</v>
      </c>
      <c r="F248" s="5">
        <v>3.66</v>
      </c>
      <c r="G248" s="5">
        <v>2.7</v>
      </c>
      <c r="H248" s="5">
        <v>2.7</v>
      </c>
      <c r="I248" s="5">
        <v>2.6</v>
      </c>
      <c r="J248" s="5">
        <v>2.6</v>
      </c>
      <c r="K248" s="5">
        <v>0.7</v>
      </c>
      <c r="L248" s="5">
        <v>0.7</v>
      </c>
      <c r="M248" s="5">
        <v>25.1</v>
      </c>
      <c r="N248" s="5">
        <v>21.1</v>
      </c>
      <c r="O248" s="5">
        <v>138.4</v>
      </c>
      <c r="P248" s="5">
        <v>138.4</v>
      </c>
      <c r="Q248" s="5">
        <v>127.99</v>
      </c>
      <c r="R248" s="5">
        <v>127.99</v>
      </c>
      <c r="S248" s="5">
        <v>117.9</v>
      </c>
      <c r="T248" s="5">
        <v>117.9</v>
      </c>
      <c r="U248" s="5">
        <v>17.99</v>
      </c>
      <c r="V248" s="5">
        <v>17.99</v>
      </c>
      <c r="W248" s="5">
        <v>0.64</v>
      </c>
      <c r="X248" s="5">
        <v>0.64</v>
      </c>
      <c r="Y248" s="5">
        <v>0.026</v>
      </c>
      <c r="Z248" s="5">
        <v>0.026</v>
      </c>
      <c r="AA248" s="5">
        <v>0.088</v>
      </c>
      <c r="AB248" s="5">
        <v>0.088</v>
      </c>
      <c r="AC248" s="5">
        <v>0.38</v>
      </c>
      <c r="AD248" s="5">
        <v>0.38</v>
      </c>
      <c r="AE248" s="5">
        <v>0.148</v>
      </c>
      <c r="AF248" s="5">
        <v>0.148</v>
      </c>
    </row>
    <row r="249" spans="1:32" ht="15.75" hidden="1">
      <c r="A249" s="54"/>
      <c r="B249" s="54"/>
      <c r="C249" s="5"/>
      <c r="D249" s="5"/>
      <c r="E249" s="11"/>
      <c r="F249" s="11"/>
      <c r="G249" s="5"/>
      <c r="H249" s="5"/>
      <c r="I249" s="5"/>
      <c r="J249" s="5"/>
      <c r="K249" s="5"/>
      <c r="L249" s="5"/>
      <c r="M249" s="11"/>
      <c r="N249" s="11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5.75" hidden="1">
      <c r="A250" s="49"/>
      <c r="B250" s="58"/>
      <c r="C250" s="50"/>
      <c r="D250" s="50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</row>
    <row r="251" spans="1:32" ht="28.5" customHeight="1">
      <c r="A251" s="56" t="s">
        <v>64</v>
      </c>
      <c r="B251" s="54" t="s">
        <v>67</v>
      </c>
      <c r="C251" s="5">
        <v>35</v>
      </c>
      <c r="D251" s="5">
        <v>70</v>
      </c>
      <c r="E251" s="5">
        <v>3.16</v>
      </c>
      <c r="F251" s="5">
        <v>3.95</v>
      </c>
      <c r="G251" s="5">
        <v>0</v>
      </c>
      <c r="H251" s="5">
        <v>0</v>
      </c>
      <c r="I251" s="5">
        <v>0.4</v>
      </c>
      <c r="J251" s="5">
        <v>0.5</v>
      </c>
      <c r="K251" s="5">
        <v>0.4</v>
      </c>
      <c r="L251" s="5">
        <v>0.5</v>
      </c>
      <c r="M251" s="5">
        <v>19.32</v>
      </c>
      <c r="N251" s="5" t="s">
        <v>92</v>
      </c>
      <c r="O251" s="5">
        <v>93.52</v>
      </c>
      <c r="P251" s="5">
        <v>187.04</v>
      </c>
      <c r="Q251" s="5">
        <v>9.2</v>
      </c>
      <c r="R251" s="5">
        <v>11.5</v>
      </c>
      <c r="S251" s="5">
        <v>34.8</v>
      </c>
      <c r="T251" s="5">
        <v>43.5</v>
      </c>
      <c r="U251" s="5">
        <v>13.2</v>
      </c>
      <c r="V251" s="5">
        <v>16.5</v>
      </c>
      <c r="W251" s="5">
        <v>0.44</v>
      </c>
      <c r="X251" s="5">
        <v>0.55</v>
      </c>
      <c r="Y251" s="5">
        <v>0.04</v>
      </c>
      <c r="Z251" s="5">
        <v>0.05</v>
      </c>
      <c r="AA251" s="5">
        <v>0.036</v>
      </c>
      <c r="AB251" s="5">
        <v>0.045</v>
      </c>
      <c r="AC251" s="5">
        <v>0</v>
      </c>
      <c r="AD251" s="5">
        <v>0</v>
      </c>
      <c r="AE251" s="5">
        <v>1.24</v>
      </c>
      <c r="AF251" s="5">
        <v>1.55</v>
      </c>
    </row>
    <row r="252" spans="1:32" ht="1.5" customHeight="1" hidden="1">
      <c r="A252" s="49"/>
      <c r="B252" s="49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33.75" customHeight="1">
      <c r="A253" s="56" t="s">
        <v>64</v>
      </c>
      <c r="B253" s="59" t="s">
        <v>113</v>
      </c>
      <c r="C253" s="50">
        <v>30</v>
      </c>
      <c r="D253" s="50">
        <v>30</v>
      </c>
      <c r="E253" s="19">
        <v>1.86</v>
      </c>
      <c r="F253" s="19">
        <v>1.86</v>
      </c>
      <c r="G253" s="19">
        <v>1.65</v>
      </c>
      <c r="H253" s="19">
        <v>1.65</v>
      </c>
      <c r="I253" s="19">
        <v>4.32</v>
      </c>
      <c r="J253" s="19">
        <v>4.32</v>
      </c>
      <c r="K253" s="19">
        <v>2.66</v>
      </c>
      <c r="L253" s="19">
        <v>2.66</v>
      </c>
      <c r="M253" s="19">
        <v>18.54</v>
      </c>
      <c r="N253" s="19">
        <v>18.54</v>
      </c>
      <c r="O253" s="19">
        <v>112.8</v>
      </c>
      <c r="P253" s="19">
        <v>112.8</v>
      </c>
      <c r="Q253" s="19">
        <v>16.5</v>
      </c>
      <c r="R253" s="19">
        <v>16.5</v>
      </c>
      <c r="S253" s="19">
        <v>33.2</v>
      </c>
      <c r="T253" s="19">
        <v>33.2</v>
      </c>
      <c r="U253" s="19">
        <v>6</v>
      </c>
      <c r="V253" s="19">
        <v>6</v>
      </c>
      <c r="W253" s="19">
        <v>0.2</v>
      </c>
      <c r="X253" s="19">
        <v>0.2</v>
      </c>
      <c r="Y253" s="19">
        <v>0.2</v>
      </c>
      <c r="Z253" s="19">
        <v>0.2</v>
      </c>
      <c r="AA253" s="19">
        <v>0.7</v>
      </c>
      <c r="AB253" s="19">
        <v>0.7</v>
      </c>
      <c r="AC253" s="19">
        <v>0</v>
      </c>
      <c r="AD253" s="19">
        <v>0</v>
      </c>
      <c r="AE253" s="19">
        <v>0.2</v>
      </c>
      <c r="AF253" s="19">
        <v>0.2</v>
      </c>
    </row>
    <row r="254" spans="1:32" ht="6" customHeight="1" hidden="1">
      <c r="A254" s="49"/>
      <c r="B254" s="49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22.5" customHeight="1">
      <c r="A255" s="57"/>
      <c r="B255" s="12" t="s">
        <v>24</v>
      </c>
      <c r="C255" s="5"/>
      <c r="D255" s="5"/>
      <c r="E255" s="14">
        <f aca="true" t="shared" si="28" ref="E255:AF255">SUM(E246:E254)</f>
        <v>19.93</v>
      </c>
      <c r="F255" s="14">
        <f t="shared" si="28"/>
        <v>25.74</v>
      </c>
      <c r="G255" s="14">
        <f t="shared" si="28"/>
        <v>11.770000000000001</v>
      </c>
      <c r="H255" s="14">
        <f t="shared" si="28"/>
        <v>15.574</v>
      </c>
      <c r="I255" s="14">
        <f t="shared" si="28"/>
        <v>19.05</v>
      </c>
      <c r="J255" s="14">
        <f t="shared" si="28"/>
        <v>24.29</v>
      </c>
      <c r="K255" s="14">
        <f t="shared" si="28"/>
        <v>7.7</v>
      </c>
      <c r="L255" s="14">
        <f t="shared" si="28"/>
        <v>9.68</v>
      </c>
      <c r="M255" s="14">
        <f t="shared" si="28"/>
        <v>102.72999999999999</v>
      </c>
      <c r="N255" s="14">
        <f t="shared" si="28"/>
        <v>92.97999999999999</v>
      </c>
      <c r="O255" s="14">
        <f t="shared" si="28"/>
        <v>654.4699999999999</v>
      </c>
      <c r="P255" s="14">
        <f t="shared" si="28"/>
        <v>868.6399999999999</v>
      </c>
      <c r="Q255" s="14">
        <f t="shared" si="28"/>
        <v>180.45999999999998</v>
      </c>
      <c r="R255" s="14">
        <f t="shared" si="28"/>
        <v>195.26</v>
      </c>
      <c r="S255" s="14">
        <f t="shared" si="28"/>
        <v>358.44</v>
      </c>
      <c r="T255" s="14">
        <f t="shared" si="28"/>
        <v>440.3</v>
      </c>
      <c r="U255" s="14">
        <f t="shared" si="28"/>
        <v>83.97</v>
      </c>
      <c r="V255" s="14">
        <f t="shared" si="28"/>
        <v>106.38</v>
      </c>
      <c r="W255" s="14">
        <f t="shared" si="28"/>
        <v>2.22</v>
      </c>
      <c r="X255" s="14">
        <f t="shared" si="28"/>
        <v>2.71</v>
      </c>
      <c r="Y255" s="14">
        <f t="shared" si="28"/>
        <v>0.356</v>
      </c>
      <c r="Z255" s="14">
        <f t="shared" si="28"/>
        <v>0.406</v>
      </c>
      <c r="AA255" s="14">
        <f t="shared" si="28"/>
        <v>1.4449999999999998</v>
      </c>
      <c r="AB255" s="14">
        <f t="shared" si="28"/>
        <v>1.761</v>
      </c>
      <c r="AC255" s="14">
        <f t="shared" si="28"/>
        <v>1.1600000000000001</v>
      </c>
      <c r="AD255" s="14">
        <f t="shared" si="28"/>
        <v>1.5499999999999998</v>
      </c>
      <c r="AE255" s="14">
        <f t="shared" si="28"/>
        <v>2.968</v>
      </c>
      <c r="AF255" s="14">
        <f t="shared" si="28"/>
        <v>1.898</v>
      </c>
    </row>
    <row r="256" spans="1:32" ht="15.75">
      <c r="A256" s="77" t="s">
        <v>25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77"/>
      <c r="AE256" s="77"/>
      <c r="AF256" s="78"/>
    </row>
    <row r="257" spans="1:32" ht="57.75" customHeight="1">
      <c r="A257" s="54">
        <v>104</v>
      </c>
      <c r="B257" s="54" t="s">
        <v>71</v>
      </c>
      <c r="C257" s="6">
        <v>215</v>
      </c>
      <c r="D257" s="6">
        <v>258</v>
      </c>
      <c r="E257" s="6">
        <v>1.88</v>
      </c>
      <c r="F257" s="6">
        <v>2.26</v>
      </c>
      <c r="G257" s="6">
        <v>0</v>
      </c>
      <c r="H257" s="6">
        <v>0</v>
      </c>
      <c r="I257" s="6">
        <v>2.39</v>
      </c>
      <c r="J257" s="6">
        <v>2.86</v>
      </c>
      <c r="K257" s="6">
        <v>2.39</v>
      </c>
      <c r="L257" s="6">
        <v>2.86</v>
      </c>
      <c r="M257" s="6">
        <v>13.24</v>
      </c>
      <c r="N257" s="6">
        <v>15.87</v>
      </c>
      <c r="O257" s="6">
        <v>91.18</v>
      </c>
      <c r="P257" s="5">
        <v>109.28</v>
      </c>
      <c r="Q257" s="5">
        <v>25.55</v>
      </c>
      <c r="R257" s="5">
        <v>30.62</v>
      </c>
      <c r="S257" s="5">
        <v>62.13</v>
      </c>
      <c r="T257" s="5">
        <v>74.45</v>
      </c>
      <c r="U257" s="5">
        <v>25.52</v>
      </c>
      <c r="V257" s="5">
        <v>30.59</v>
      </c>
      <c r="W257" s="5">
        <v>0.099</v>
      </c>
      <c r="X257" s="5">
        <v>1.18</v>
      </c>
      <c r="Y257" s="5">
        <v>0.103</v>
      </c>
      <c r="Z257" s="5">
        <v>0.123</v>
      </c>
      <c r="AA257" s="5">
        <v>0.062</v>
      </c>
      <c r="AB257" s="5">
        <v>0.074</v>
      </c>
      <c r="AC257" s="5">
        <v>9.52</v>
      </c>
      <c r="AD257" s="5">
        <v>11.42</v>
      </c>
      <c r="AE257" s="5">
        <v>1.11</v>
      </c>
      <c r="AF257" s="5">
        <v>1.33</v>
      </c>
    </row>
    <row r="258" spans="1:32" ht="27.75" customHeight="1">
      <c r="A258" s="54">
        <v>105</v>
      </c>
      <c r="B258" s="54" t="s">
        <v>98</v>
      </c>
      <c r="C258" s="6">
        <v>35</v>
      </c>
      <c r="D258" s="6">
        <v>42</v>
      </c>
      <c r="E258" s="6">
        <v>6.98</v>
      </c>
      <c r="F258" s="6">
        <v>8.38</v>
      </c>
      <c r="G258" s="6">
        <v>6.93</v>
      </c>
      <c r="H258" s="6">
        <v>8.32</v>
      </c>
      <c r="I258" s="6">
        <v>4.1</v>
      </c>
      <c r="J258" s="6">
        <v>4.92</v>
      </c>
      <c r="K258" s="6">
        <v>0.007</v>
      </c>
      <c r="L258" s="6">
        <v>0.008</v>
      </c>
      <c r="M258" s="6">
        <v>0.26</v>
      </c>
      <c r="N258" s="6">
        <v>0.31</v>
      </c>
      <c r="O258" s="6">
        <v>68.64</v>
      </c>
      <c r="P258" s="5">
        <v>82.36</v>
      </c>
      <c r="Q258" s="5">
        <v>7.53</v>
      </c>
      <c r="R258" s="5">
        <v>9.04</v>
      </c>
      <c r="S258" s="5">
        <v>72.68</v>
      </c>
      <c r="T258" s="5">
        <v>87.21</v>
      </c>
      <c r="U258" s="5">
        <v>12.27</v>
      </c>
      <c r="V258" s="5">
        <v>13.52</v>
      </c>
      <c r="W258" s="5">
        <v>0.55</v>
      </c>
      <c r="X258" s="5">
        <v>0.66</v>
      </c>
      <c r="Y258" s="5">
        <v>0.024</v>
      </c>
      <c r="Z258" s="5">
        <v>0.029</v>
      </c>
      <c r="AA258" s="5">
        <v>0.069</v>
      </c>
      <c r="AB258" s="5">
        <v>0.083</v>
      </c>
      <c r="AC258" s="5">
        <v>0.175</v>
      </c>
      <c r="AD258" s="5">
        <v>0.021</v>
      </c>
      <c r="AE258" s="5">
        <v>1.51</v>
      </c>
      <c r="AF258" s="5">
        <v>1.81</v>
      </c>
    </row>
    <row r="259" spans="1:32" ht="45" customHeight="1">
      <c r="A259" s="54">
        <v>204</v>
      </c>
      <c r="B259" s="54" t="s">
        <v>82</v>
      </c>
      <c r="C259" s="4">
        <v>200</v>
      </c>
      <c r="D259" s="4">
        <v>250</v>
      </c>
      <c r="E259" s="5">
        <v>13.53</v>
      </c>
      <c r="F259" s="5">
        <v>16.92</v>
      </c>
      <c r="G259" s="5">
        <v>7.5</v>
      </c>
      <c r="H259" s="5">
        <v>9.38</v>
      </c>
      <c r="I259" s="5">
        <v>15.92</v>
      </c>
      <c r="J259" s="5">
        <v>19.9</v>
      </c>
      <c r="K259" s="5">
        <v>0.72</v>
      </c>
      <c r="L259" s="5">
        <v>0.9</v>
      </c>
      <c r="M259" s="5">
        <v>38.03</v>
      </c>
      <c r="N259" s="5">
        <v>47.54</v>
      </c>
      <c r="O259" s="5">
        <v>334.4</v>
      </c>
      <c r="P259" s="5">
        <v>418</v>
      </c>
      <c r="Q259" s="5">
        <v>295.2</v>
      </c>
      <c r="R259" s="5">
        <v>369</v>
      </c>
      <c r="S259" s="5">
        <v>202.08</v>
      </c>
      <c r="T259" s="5">
        <v>252.6</v>
      </c>
      <c r="U259" s="5">
        <v>20.32</v>
      </c>
      <c r="V259" s="5">
        <v>25.4</v>
      </c>
      <c r="W259" s="5">
        <v>1.23</v>
      </c>
      <c r="X259" s="5">
        <v>1.54</v>
      </c>
      <c r="Y259" s="5">
        <v>0.08</v>
      </c>
      <c r="Z259" s="5">
        <v>0.1</v>
      </c>
      <c r="AA259" s="5">
        <v>0.11</v>
      </c>
      <c r="AB259" s="5">
        <v>0.14</v>
      </c>
      <c r="AC259" s="5">
        <v>0.22</v>
      </c>
      <c r="AD259" s="5">
        <v>0.28</v>
      </c>
      <c r="AE259" s="5">
        <v>0.62</v>
      </c>
      <c r="AF259" s="5">
        <v>0.78</v>
      </c>
    </row>
    <row r="260" spans="1:32" ht="24" customHeight="1">
      <c r="A260" s="54">
        <v>377</v>
      </c>
      <c r="B260" s="54" t="s">
        <v>68</v>
      </c>
      <c r="C260" s="5" t="s">
        <v>89</v>
      </c>
      <c r="D260" s="5" t="s">
        <v>89</v>
      </c>
      <c r="E260" s="5">
        <v>0.13</v>
      </c>
      <c r="F260" s="5">
        <v>0.13</v>
      </c>
      <c r="G260" s="5">
        <v>0</v>
      </c>
      <c r="H260" s="5">
        <v>0</v>
      </c>
      <c r="I260" s="5">
        <v>0.02</v>
      </c>
      <c r="J260" s="5">
        <v>0.02</v>
      </c>
      <c r="K260" s="5">
        <v>0.02</v>
      </c>
      <c r="L260" s="5">
        <v>0.02</v>
      </c>
      <c r="M260" s="5">
        <v>15.2</v>
      </c>
      <c r="N260" s="5">
        <v>15.2</v>
      </c>
      <c r="O260" s="5">
        <v>62</v>
      </c>
      <c r="P260" s="5">
        <v>62</v>
      </c>
      <c r="Q260" s="5">
        <v>14.2</v>
      </c>
      <c r="R260" s="5">
        <v>14.2</v>
      </c>
      <c r="S260" s="5">
        <v>4.4</v>
      </c>
      <c r="T260" s="5">
        <v>4.4</v>
      </c>
      <c r="U260" s="5">
        <v>2.4</v>
      </c>
      <c r="V260" s="5">
        <v>2.4</v>
      </c>
      <c r="W260" s="5">
        <v>0.36</v>
      </c>
      <c r="X260" s="5">
        <v>0.36</v>
      </c>
      <c r="Y260" s="5">
        <v>0</v>
      </c>
      <c r="Z260" s="5">
        <v>0</v>
      </c>
      <c r="AA260" s="5">
        <v>0</v>
      </c>
      <c r="AB260" s="5">
        <v>0</v>
      </c>
      <c r="AC260" s="5">
        <v>2.83</v>
      </c>
      <c r="AD260" s="5">
        <v>2.83</v>
      </c>
      <c r="AE260" s="5">
        <v>0.03</v>
      </c>
      <c r="AF260" s="5">
        <v>0.03</v>
      </c>
    </row>
    <row r="261" spans="1:32" ht="40.5" customHeight="1">
      <c r="A261" s="56" t="s">
        <v>64</v>
      </c>
      <c r="B261" s="54" t="s">
        <v>114</v>
      </c>
      <c r="C261" s="4">
        <v>115</v>
      </c>
      <c r="D261" s="4">
        <v>115</v>
      </c>
      <c r="E261" s="5">
        <v>2.2</v>
      </c>
      <c r="F261" s="5">
        <v>2.2</v>
      </c>
      <c r="G261" s="5">
        <v>2.2</v>
      </c>
      <c r="H261" s="5">
        <v>2.2</v>
      </c>
      <c r="I261" s="5">
        <v>5</v>
      </c>
      <c r="J261" s="5">
        <v>5</v>
      </c>
      <c r="K261" s="5">
        <v>5</v>
      </c>
      <c r="L261" s="5">
        <v>5</v>
      </c>
      <c r="M261" s="5">
        <v>16</v>
      </c>
      <c r="N261" s="5">
        <v>16</v>
      </c>
      <c r="O261" s="5">
        <v>120</v>
      </c>
      <c r="P261" s="5">
        <v>120</v>
      </c>
      <c r="Q261" s="5">
        <v>115</v>
      </c>
      <c r="R261" s="5">
        <v>115</v>
      </c>
      <c r="S261" s="5">
        <v>87</v>
      </c>
      <c r="T261" s="5">
        <v>87</v>
      </c>
      <c r="U261" s="5">
        <v>14</v>
      </c>
      <c r="V261" s="5">
        <v>14</v>
      </c>
      <c r="W261" s="5">
        <v>0.1</v>
      </c>
      <c r="X261" s="5">
        <v>0.1</v>
      </c>
      <c r="Y261" s="5">
        <v>0.03</v>
      </c>
      <c r="Z261" s="5">
        <v>0.03</v>
      </c>
      <c r="AA261" s="5">
        <v>0.15</v>
      </c>
      <c r="AB261" s="5">
        <v>0.15</v>
      </c>
      <c r="AC261" s="5">
        <v>0.6</v>
      </c>
      <c r="AD261" s="5">
        <v>0.6</v>
      </c>
      <c r="AE261" s="5">
        <v>0.2</v>
      </c>
      <c r="AF261" s="5">
        <v>0.2</v>
      </c>
    </row>
    <row r="262" spans="1:32" ht="11.25" customHeight="1">
      <c r="A262" s="54"/>
      <c r="B262" s="5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9" customHeight="1">
      <c r="A263" s="54"/>
      <c r="B263" s="60"/>
      <c r="C263" s="50"/>
      <c r="D263" s="50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</row>
    <row r="264" spans="1:32" ht="3.75" customHeight="1">
      <c r="A264" s="54"/>
      <c r="B264" s="5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.5" customHeight="1">
      <c r="A265" s="49"/>
      <c r="B265" s="49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5.75">
      <c r="A266" s="5"/>
      <c r="B266" s="12" t="s">
        <v>34</v>
      </c>
      <c r="C266" s="5"/>
      <c r="D266" s="5"/>
      <c r="E266" s="14">
        <f aca="true" t="shared" si="29" ref="E266:AF266">E257+E258+E259+E260+E265</f>
        <v>22.52</v>
      </c>
      <c r="F266" s="14">
        <f t="shared" si="29"/>
        <v>27.69</v>
      </c>
      <c r="G266" s="14">
        <f t="shared" si="29"/>
        <v>14.43</v>
      </c>
      <c r="H266" s="14">
        <f t="shared" si="29"/>
        <v>17.700000000000003</v>
      </c>
      <c r="I266" s="14">
        <f t="shared" si="29"/>
        <v>22.43</v>
      </c>
      <c r="J266" s="14">
        <f t="shared" si="29"/>
        <v>27.7</v>
      </c>
      <c r="K266" s="14">
        <f t="shared" si="29"/>
        <v>3.137</v>
      </c>
      <c r="L266" s="14">
        <f t="shared" si="29"/>
        <v>3.788</v>
      </c>
      <c r="M266" s="14">
        <f t="shared" si="29"/>
        <v>66.73</v>
      </c>
      <c r="N266" s="14">
        <f t="shared" si="29"/>
        <v>78.92</v>
      </c>
      <c r="O266" s="74">
        <f>O257+O258+O259+O260+O265+O261</f>
        <v>676.22</v>
      </c>
      <c r="P266" s="74">
        <f>P257+P258+P259+P260+P265+P261</f>
        <v>791.64</v>
      </c>
      <c r="Q266" s="14">
        <f t="shared" si="29"/>
        <v>342.47999999999996</v>
      </c>
      <c r="R266" s="14">
        <f t="shared" si="29"/>
        <v>422.85999999999996</v>
      </c>
      <c r="S266" s="14">
        <f t="shared" si="29"/>
        <v>341.28999999999996</v>
      </c>
      <c r="T266" s="14">
        <f t="shared" si="29"/>
        <v>418.65999999999997</v>
      </c>
      <c r="U266" s="14">
        <f t="shared" si="29"/>
        <v>60.51</v>
      </c>
      <c r="V266" s="14">
        <f t="shared" si="29"/>
        <v>71.91</v>
      </c>
      <c r="W266" s="14">
        <f t="shared" si="29"/>
        <v>2.239</v>
      </c>
      <c r="X266" s="14">
        <f t="shared" si="29"/>
        <v>3.7399999999999998</v>
      </c>
      <c r="Y266" s="14">
        <f t="shared" si="29"/>
        <v>0.20700000000000002</v>
      </c>
      <c r="Z266" s="14">
        <f t="shared" si="29"/>
        <v>0.252</v>
      </c>
      <c r="AA266" s="14">
        <f t="shared" si="29"/>
        <v>0.241</v>
      </c>
      <c r="AB266" s="14">
        <f t="shared" si="29"/>
        <v>0.29700000000000004</v>
      </c>
      <c r="AC266" s="14">
        <f t="shared" si="29"/>
        <v>12.745000000000001</v>
      </c>
      <c r="AD266" s="14">
        <f t="shared" si="29"/>
        <v>14.551</v>
      </c>
      <c r="AE266" s="14">
        <f t="shared" si="29"/>
        <v>3.27</v>
      </c>
      <c r="AF266" s="14">
        <f t="shared" si="29"/>
        <v>3.9499999999999997</v>
      </c>
    </row>
    <row r="267" spans="1:32" ht="15.75">
      <c r="A267" s="14"/>
      <c r="B267" s="12" t="s">
        <v>29</v>
      </c>
      <c r="C267" s="14"/>
      <c r="D267" s="14"/>
      <c r="E267" s="14">
        <f aca="true" t="shared" si="30" ref="E267:AF267">E255+E266</f>
        <v>42.45</v>
      </c>
      <c r="F267" s="14">
        <f t="shared" si="30"/>
        <v>53.43</v>
      </c>
      <c r="G267" s="14">
        <f t="shared" si="30"/>
        <v>26.200000000000003</v>
      </c>
      <c r="H267" s="14">
        <f t="shared" si="30"/>
        <v>33.274</v>
      </c>
      <c r="I267" s="14">
        <f t="shared" si="30"/>
        <v>41.480000000000004</v>
      </c>
      <c r="J267" s="14">
        <f t="shared" si="30"/>
        <v>51.989999999999995</v>
      </c>
      <c r="K267" s="14">
        <f t="shared" si="30"/>
        <v>10.837</v>
      </c>
      <c r="L267" s="14">
        <f t="shared" si="30"/>
        <v>13.468</v>
      </c>
      <c r="M267" s="14">
        <f t="shared" si="30"/>
        <v>169.45999999999998</v>
      </c>
      <c r="N267" s="14">
        <f t="shared" si="30"/>
        <v>171.89999999999998</v>
      </c>
      <c r="O267" s="14">
        <f t="shared" si="30"/>
        <v>1330.69</v>
      </c>
      <c r="P267" s="14">
        <f t="shared" si="30"/>
        <v>1660.2799999999997</v>
      </c>
      <c r="Q267" s="14">
        <f t="shared" si="30"/>
        <v>522.9399999999999</v>
      </c>
      <c r="R267" s="14">
        <f t="shared" si="30"/>
        <v>618.1199999999999</v>
      </c>
      <c r="S267" s="14">
        <f t="shared" si="30"/>
        <v>699.73</v>
      </c>
      <c r="T267" s="14">
        <f t="shared" si="30"/>
        <v>858.96</v>
      </c>
      <c r="U267" s="14">
        <f t="shared" si="30"/>
        <v>144.48</v>
      </c>
      <c r="V267" s="14">
        <f t="shared" si="30"/>
        <v>178.29</v>
      </c>
      <c r="W267" s="14">
        <f t="shared" si="30"/>
        <v>4.459</v>
      </c>
      <c r="X267" s="14">
        <f t="shared" si="30"/>
        <v>6.449999999999999</v>
      </c>
      <c r="Y267" s="14">
        <f t="shared" si="30"/>
        <v>0.563</v>
      </c>
      <c r="Z267" s="14">
        <f t="shared" si="30"/>
        <v>0.658</v>
      </c>
      <c r="AA267" s="14">
        <f t="shared" si="30"/>
        <v>1.686</v>
      </c>
      <c r="AB267" s="14">
        <f t="shared" si="30"/>
        <v>2.058</v>
      </c>
      <c r="AC267" s="14">
        <f t="shared" si="30"/>
        <v>13.905000000000001</v>
      </c>
      <c r="AD267" s="14">
        <f t="shared" si="30"/>
        <v>16.101</v>
      </c>
      <c r="AE267" s="14">
        <f t="shared" si="30"/>
        <v>6.2379999999999995</v>
      </c>
      <c r="AF267" s="14">
        <f t="shared" si="30"/>
        <v>5.848</v>
      </c>
    </row>
    <row r="268" spans="1:32" ht="30.75" customHeight="1">
      <c r="A268" s="12"/>
      <c r="B268" s="12" t="s">
        <v>47</v>
      </c>
      <c r="C268" s="12"/>
      <c r="D268" s="12"/>
      <c r="E268" s="12">
        <f aca="true" t="shared" si="31" ref="E268:AF268">E27+E53+E80+E107+E134+E160+E186+E210+E238+E267</f>
        <v>382.55999999999995</v>
      </c>
      <c r="F268" s="12">
        <f t="shared" si="31"/>
        <v>505.6</v>
      </c>
      <c r="G268" s="12">
        <f t="shared" si="31"/>
        <v>263.883</v>
      </c>
      <c r="H268" s="12">
        <f t="shared" si="31"/>
        <v>269.65</v>
      </c>
      <c r="I268" s="12">
        <f t="shared" si="31"/>
        <v>387.38000000000005</v>
      </c>
      <c r="J268" s="12">
        <f t="shared" si="31"/>
        <v>436.17</v>
      </c>
      <c r="K268" s="12">
        <f t="shared" si="31"/>
        <v>134.447</v>
      </c>
      <c r="L268" s="12">
        <f t="shared" si="31"/>
        <v>159.40800000000002</v>
      </c>
      <c r="M268" s="12">
        <f t="shared" si="31"/>
        <v>1879.5300000000002</v>
      </c>
      <c r="N268" s="12">
        <f t="shared" si="31"/>
        <v>2010.0700000000002</v>
      </c>
      <c r="O268" s="12">
        <f>O27+O53+O80+O107+O134+O160+O186+O210+O238+O267</f>
        <v>14585.85</v>
      </c>
      <c r="P268" s="12">
        <f>P27+P53+P80+P107+P134+P160+P186+P210+P238+P267</f>
        <v>18188.929999999997</v>
      </c>
      <c r="Q268" s="12">
        <f t="shared" si="31"/>
        <v>4734.71</v>
      </c>
      <c r="R268" s="12">
        <f t="shared" si="31"/>
        <v>5339.74</v>
      </c>
      <c r="S268" s="12">
        <f t="shared" si="31"/>
        <v>6758.449999999999</v>
      </c>
      <c r="T268" s="12">
        <f t="shared" si="31"/>
        <v>8188.57</v>
      </c>
      <c r="U268" s="12">
        <f t="shared" si="31"/>
        <v>1923.32</v>
      </c>
      <c r="V268" s="12">
        <f t="shared" si="31"/>
        <v>2428.0699999999997</v>
      </c>
      <c r="W268" s="12">
        <f t="shared" si="31"/>
        <v>95.509</v>
      </c>
      <c r="X268" s="12">
        <f t="shared" si="31"/>
        <v>115.11999999999999</v>
      </c>
      <c r="Y268" s="12">
        <f t="shared" si="31"/>
        <v>6.79</v>
      </c>
      <c r="Z268" s="12">
        <f t="shared" si="31"/>
        <v>7.926000000000001</v>
      </c>
      <c r="AA268" s="12">
        <f t="shared" si="31"/>
        <v>10.415</v>
      </c>
      <c r="AB268" s="12">
        <f t="shared" si="31"/>
        <v>12.057000000000002</v>
      </c>
      <c r="AC268" s="12">
        <f t="shared" si="31"/>
        <v>1065.935</v>
      </c>
      <c r="AD268" s="12">
        <f t="shared" si="31"/>
        <v>1100.716</v>
      </c>
      <c r="AE268" s="12">
        <f t="shared" si="31"/>
        <v>88.264</v>
      </c>
      <c r="AF268" s="12">
        <f t="shared" si="31"/>
        <v>108.02300000000001</v>
      </c>
    </row>
    <row r="269" spans="1:32" ht="31.5">
      <c r="A269" s="65"/>
      <c r="B269" s="12" t="s">
        <v>48</v>
      </c>
      <c r="C269" s="65"/>
      <c r="D269" s="65"/>
      <c r="E269" s="65">
        <v>36.72</v>
      </c>
      <c r="F269" s="65">
        <v>48.71</v>
      </c>
      <c r="G269" s="65">
        <v>24.2</v>
      </c>
      <c r="H269" s="65">
        <v>25.86</v>
      </c>
      <c r="I269" s="65">
        <v>44.62</v>
      </c>
      <c r="J269" s="65">
        <v>49.24</v>
      </c>
      <c r="K269" s="65">
        <v>14.1</v>
      </c>
      <c r="L269" s="65">
        <v>16.1</v>
      </c>
      <c r="M269" s="65">
        <v>192.4</v>
      </c>
      <c r="N269" s="65">
        <v>207.3</v>
      </c>
      <c r="O269" s="65">
        <v>1412.8</v>
      </c>
      <c r="P269" s="65">
        <v>1752.59</v>
      </c>
      <c r="Q269" s="65">
        <v>591.2</v>
      </c>
      <c r="R269" s="65">
        <v>686.8</v>
      </c>
      <c r="S269" s="65">
        <v>761.9</v>
      </c>
      <c r="T269" s="65">
        <v>916.2</v>
      </c>
      <c r="U269" s="65">
        <v>199.3</v>
      </c>
      <c r="V269" s="65">
        <v>248.98</v>
      </c>
      <c r="W269" s="65">
        <v>9.82</v>
      </c>
      <c r="X269" s="65">
        <v>11.7</v>
      </c>
      <c r="Y269" s="65">
        <v>0.6772</v>
      </c>
      <c r="Z269" s="65">
        <v>0.7942</v>
      </c>
      <c r="AA269" s="65">
        <v>1.053</v>
      </c>
      <c r="AB269" s="65">
        <v>1.181</v>
      </c>
      <c r="AC269" s="65">
        <v>85</v>
      </c>
      <c r="AD269" s="65">
        <v>88.8</v>
      </c>
      <c r="AE269" s="65">
        <v>8.4</v>
      </c>
      <c r="AF269" s="65">
        <v>10.5</v>
      </c>
    </row>
  </sheetData>
  <sheetProtection selectLockedCells="1" selectUnlockedCells="1"/>
  <mergeCells count="282">
    <mergeCell ref="C226:AF226"/>
    <mergeCell ref="AE243:AF244"/>
    <mergeCell ref="E244:F244"/>
    <mergeCell ref="G244:H244"/>
    <mergeCell ref="I244:J244"/>
    <mergeCell ref="K244:L244"/>
    <mergeCell ref="S243:T244"/>
    <mergeCell ref="U243:V244"/>
    <mergeCell ref="W243:X244"/>
    <mergeCell ref="Y243:Z244"/>
    <mergeCell ref="AA243:AB244"/>
    <mergeCell ref="AC243:AD244"/>
    <mergeCell ref="C243:C245"/>
    <mergeCell ref="D243:D245"/>
    <mergeCell ref="E243:H243"/>
    <mergeCell ref="I243:L243"/>
    <mergeCell ref="M243:N244"/>
    <mergeCell ref="Q243:R244"/>
    <mergeCell ref="A225:AF225"/>
    <mergeCell ref="A240:AF240"/>
    <mergeCell ref="A241:AF241"/>
    <mergeCell ref="A242:A245"/>
    <mergeCell ref="B242:B245"/>
    <mergeCell ref="C242:D242"/>
    <mergeCell ref="E242:N242"/>
    <mergeCell ref="O242:P244"/>
    <mergeCell ref="Q242:X242"/>
    <mergeCell ref="Y242:AF242"/>
    <mergeCell ref="U215:V216"/>
    <mergeCell ref="W215:X216"/>
    <mergeCell ref="Y215:Z216"/>
    <mergeCell ref="AA215:AB216"/>
    <mergeCell ref="AC215:AD216"/>
    <mergeCell ref="AE215:AF216"/>
    <mergeCell ref="D215:D217"/>
    <mergeCell ref="E215:H215"/>
    <mergeCell ref="I215:L215"/>
    <mergeCell ref="M215:N216"/>
    <mergeCell ref="Q215:R216"/>
    <mergeCell ref="S215:T216"/>
    <mergeCell ref="E216:F216"/>
    <mergeCell ref="G216:H216"/>
    <mergeCell ref="I216:J216"/>
    <mergeCell ref="K216:L216"/>
    <mergeCell ref="A212:AF212"/>
    <mergeCell ref="A213:AF213"/>
    <mergeCell ref="A214:A217"/>
    <mergeCell ref="B214:B217"/>
    <mergeCell ref="C214:D214"/>
    <mergeCell ref="E214:N214"/>
    <mergeCell ref="O214:P216"/>
    <mergeCell ref="Q214:X214"/>
    <mergeCell ref="Y214:AF214"/>
    <mergeCell ref="C215:C217"/>
    <mergeCell ref="AE191:AF192"/>
    <mergeCell ref="E192:F192"/>
    <mergeCell ref="G192:H192"/>
    <mergeCell ref="I192:J192"/>
    <mergeCell ref="K192:L192"/>
    <mergeCell ref="A200:AF200"/>
    <mergeCell ref="S191:T192"/>
    <mergeCell ref="U191:V192"/>
    <mergeCell ref="W191:X192"/>
    <mergeCell ref="Y191:Z192"/>
    <mergeCell ref="AA191:AB192"/>
    <mergeCell ref="AC191:AD192"/>
    <mergeCell ref="C191:C193"/>
    <mergeCell ref="D191:D193"/>
    <mergeCell ref="E191:H191"/>
    <mergeCell ref="I191:L191"/>
    <mergeCell ref="M191:N192"/>
    <mergeCell ref="Q191:R192"/>
    <mergeCell ref="A175:AF175"/>
    <mergeCell ref="A188:AF188"/>
    <mergeCell ref="A189:AF189"/>
    <mergeCell ref="A190:A193"/>
    <mergeCell ref="B190:B193"/>
    <mergeCell ref="C190:D190"/>
    <mergeCell ref="E190:N190"/>
    <mergeCell ref="O190:P192"/>
    <mergeCell ref="Q190:X190"/>
    <mergeCell ref="Y190:AF190"/>
    <mergeCell ref="U164:V165"/>
    <mergeCell ref="W164:X165"/>
    <mergeCell ref="Y164:Z165"/>
    <mergeCell ref="AA164:AB165"/>
    <mergeCell ref="AC164:AD165"/>
    <mergeCell ref="AE164:AF165"/>
    <mergeCell ref="D164:D166"/>
    <mergeCell ref="E164:H164"/>
    <mergeCell ref="I164:L164"/>
    <mergeCell ref="M164:N165"/>
    <mergeCell ref="Q164:R165"/>
    <mergeCell ref="S164:T165"/>
    <mergeCell ref="E165:F165"/>
    <mergeCell ref="G165:H165"/>
    <mergeCell ref="I165:J165"/>
    <mergeCell ref="K165:L165"/>
    <mergeCell ref="A161:AF161"/>
    <mergeCell ref="A162:AF162"/>
    <mergeCell ref="A163:A166"/>
    <mergeCell ref="B163:B166"/>
    <mergeCell ref="C163:D163"/>
    <mergeCell ref="E163:N163"/>
    <mergeCell ref="O163:P165"/>
    <mergeCell ref="Q163:X163"/>
    <mergeCell ref="Y163:AF163"/>
    <mergeCell ref="C164:C166"/>
    <mergeCell ref="AE139:AF140"/>
    <mergeCell ref="E140:F140"/>
    <mergeCell ref="G140:H140"/>
    <mergeCell ref="I140:J140"/>
    <mergeCell ref="K140:L140"/>
    <mergeCell ref="A149:AF149"/>
    <mergeCell ref="S139:T140"/>
    <mergeCell ref="U139:V140"/>
    <mergeCell ref="W139:X140"/>
    <mergeCell ref="Y139:Z140"/>
    <mergeCell ref="AA139:AB140"/>
    <mergeCell ref="AC139:AD140"/>
    <mergeCell ref="C139:C141"/>
    <mergeCell ref="D139:D141"/>
    <mergeCell ref="E139:H139"/>
    <mergeCell ref="I139:L139"/>
    <mergeCell ref="M139:N140"/>
    <mergeCell ref="Q139:R140"/>
    <mergeCell ref="A123:AF123"/>
    <mergeCell ref="A136:AF136"/>
    <mergeCell ref="A137:AF137"/>
    <mergeCell ref="A138:A141"/>
    <mergeCell ref="B138:B141"/>
    <mergeCell ref="C138:D138"/>
    <mergeCell ref="E138:N138"/>
    <mergeCell ref="O138:P140"/>
    <mergeCell ref="Q138:X138"/>
    <mergeCell ref="Y138:AF138"/>
    <mergeCell ref="W112:X113"/>
    <mergeCell ref="Y112:Z113"/>
    <mergeCell ref="AA112:AB113"/>
    <mergeCell ref="AC112:AD113"/>
    <mergeCell ref="AE112:AF113"/>
    <mergeCell ref="E113:F113"/>
    <mergeCell ref="G113:H113"/>
    <mergeCell ref="I113:J113"/>
    <mergeCell ref="K113:L113"/>
    <mergeCell ref="E112:H112"/>
    <mergeCell ref="I112:L112"/>
    <mergeCell ref="M112:N113"/>
    <mergeCell ref="Q112:R113"/>
    <mergeCell ref="S112:T113"/>
    <mergeCell ref="U112:V113"/>
    <mergeCell ref="A110:AF110"/>
    <mergeCell ref="A111:A114"/>
    <mergeCell ref="B111:B114"/>
    <mergeCell ref="C111:D111"/>
    <mergeCell ref="E111:N111"/>
    <mergeCell ref="O111:P113"/>
    <mergeCell ref="Q111:X111"/>
    <mergeCell ref="Y111:AF111"/>
    <mergeCell ref="C112:C114"/>
    <mergeCell ref="D112:D114"/>
    <mergeCell ref="E86:F86"/>
    <mergeCell ref="G86:H86"/>
    <mergeCell ref="I86:J86"/>
    <mergeCell ref="K86:L86"/>
    <mergeCell ref="A96:AF96"/>
    <mergeCell ref="A109:AF109"/>
    <mergeCell ref="U85:V86"/>
    <mergeCell ref="W85:X86"/>
    <mergeCell ref="Y85:Z86"/>
    <mergeCell ref="AA85:AB86"/>
    <mergeCell ref="AC85:AD86"/>
    <mergeCell ref="AE85:AF86"/>
    <mergeCell ref="Y84:AF84"/>
    <mergeCell ref="C85:C87"/>
    <mergeCell ref="D85:D87"/>
    <mergeCell ref="E85:H85"/>
    <mergeCell ref="I85:L85"/>
    <mergeCell ref="M85:N86"/>
    <mergeCell ref="O85:O87"/>
    <mergeCell ref="P85:P87"/>
    <mergeCell ref="Q85:R86"/>
    <mergeCell ref="S85:T86"/>
    <mergeCell ref="A69:AF69"/>
    <mergeCell ref="A81:AF81"/>
    <mergeCell ref="A82:AF82"/>
    <mergeCell ref="A83:AF83"/>
    <mergeCell ref="A84:A87"/>
    <mergeCell ref="B84:B87"/>
    <mergeCell ref="C84:D84"/>
    <mergeCell ref="E84:N84"/>
    <mergeCell ref="O84:P84"/>
    <mergeCell ref="Q84:X84"/>
    <mergeCell ref="AA58:AB59"/>
    <mergeCell ref="AC58:AD59"/>
    <mergeCell ref="AE58:AF59"/>
    <mergeCell ref="E59:F59"/>
    <mergeCell ref="G59:H59"/>
    <mergeCell ref="I59:J59"/>
    <mergeCell ref="K59:L59"/>
    <mergeCell ref="P58:P60"/>
    <mergeCell ref="Q58:R59"/>
    <mergeCell ref="S58:T59"/>
    <mergeCell ref="U58:V59"/>
    <mergeCell ref="W58:X59"/>
    <mergeCell ref="Y58:Z59"/>
    <mergeCell ref="C58:C60"/>
    <mergeCell ref="D58:D60"/>
    <mergeCell ref="E58:H58"/>
    <mergeCell ref="I58:L58"/>
    <mergeCell ref="M58:N59"/>
    <mergeCell ref="O58:O60"/>
    <mergeCell ref="A43:AF43"/>
    <mergeCell ref="A55:AF55"/>
    <mergeCell ref="A56:AF56"/>
    <mergeCell ref="A57:A60"/>
    <mergeCell ref="B57:B60"/>
    <mergeCell ref="C57:D57"/>
    <mergeCell ref="E57:N57"/>
    <mergeCell ref="O57:P57"/>
    <mergeCell ref="Q57:X57"/>
    <mergeCell ref="Y57:AF57"/>
    <mergeCell ref="AA32:AB33"/>
    <mergeCell ref="AC32:AD33"/>
    <mergeCell ref="AE32:AF33"/>
    <mergeCell ref="E33:F33"/>
    <mergeCell ref="G33:H33"/>
    <mergeCell ref="I33:J33"/>
    <mergeCell ref="K33:L33"/>
    <mergeCell ref="P32:P34"/>
    <mergeCell ref="Q32:R33"/>
    <mergeCell ref="S32:T33"/>
    <mergeCell ref="Y31:AF31"/>
    <mergeCell ref="U32:V33"/>
    <mergeCell ref="W32:X33"/>
    <mergeCell ref="Y32:Z33"/>
    <mergeCell ref="C32:C34"/>
    <mergeCell ref="D32:D34"/>
    <mergeCell ref="E32:H32"/>
    <mergeCell ref="I32:L32"/>
    <mergeCell ref="M32:N33"/>
    <mergeCell ref="O32:O34"/>
    <mergeCell ref="S5:T6"/>
    <mergeCell ref="A16:AF16"/>
    <mergeCell ref="A29:AF29"/>
    <mergeCell ref="A30:AF30"/>
    <mergeCell ref="A31:A34"/>
    <mergeCell ref="B31:B34"/>
    <mergeCell ref="C31:D31"/>
    <mergeCell ref="E31:N31"/>
    <mergeCell ref="O31:P31"/>
    <mergeCell ref="Q31:X31"/>
    <mergeCell ref="O5:O7"/>
    <mergeCell ref="AA5:AB6"/>
    <mergeCell ref="AC5:AD6"/>
    <mergeCell ref="AE5:AF6"/>
    <mergeCell ref="E6:F6"/>
    <mergeCell ref="G6:H6"/>
    <mergeCell ref="I6:J6"/>
    <mergeCell ref="K6:L6"/>
    <mergeCell ref="P5:P7"/>
    <mergeCell ref="Q5:R6"/>
    <mergeCell ref="Q4:X4"/>
    <mergeCell ref="Y4:AF4"/>
    <mergeCell ref="U5:V6"/>
    <mergeCell ref="W5:X6"/>
    <mergeCell ref="Y5:Z6"/>
    <mergeCell ref="C5:C7"/>
    <mergeCell ref="D5:D7"/>
    <mergeCell ref="E5:H5"/>
    <mergeCell ref="I5:L5"/>
    <mergeCell ref="M5:N6"/>
    <mergeCell ref="A211:AE211"/>
    <mergeCell ref="A256:AF256"/>
    <mergeCell ref="A1:AF1"/>
    <mergeCell ref="A2:AF2"/>
    <mergeCell ref="A3:AF3"/>
    <mergeCell ref="A4:A7"/>
    <mergeCell ref="B4:B7"/>
    <mergeCell ref="C4:D4"/>
    <mergeCell ref="E4:N4"/>
    <mergeCell ref="O4:P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18:IV239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18:IV239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2020-03-23T12:36:06Z</cp:lastPrinted>
  <dcterms:modified xsi:type="dcterms:W3CDTF">2021-03-29T10:58:07Z</dcterms:modified>
  <cp:category/>
  <cp:version/>
  <cp:contentType/>
  <cp:contentStatus/>
</cp:coreProperties>
</file>