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 firstSheet="1" activeTab="6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3"/>
  <c r="E2"/>
  <c r="D2"/>
  <c r="C2"/>
  <c r="B2"/>
  <c r="G2" l="1"/>
  <c r="B3" i="19" l="1"/>
  <c r="B3" i="18" l="1"/>
  <c r="D3" i="22"/>
  <c r="D3" i="18"/>
  <c r="C3" i="19"/>
  <c r="D3" s="1"/>
  <c r="C3" i="23" s="1"/>
  <c r="B3" i="20"/>
  <c r="C3"/>
  <c r="B3" i="22"/>
  <c r="C3" i="21"/>
  <c r="D3" i="20"/>
  <c r="C3" i="22"/>
  <c r="D3" i="21"/>
  <c r="B3"/>
  <c r="C3" i="18"/>
  <c r="A3" i="22"/>
  <c r="A3" i="20"/>
  <c r="A3" i="21"/>
  <c r="A3" i="18"/>
  <c r="A3" i="23" s="1"/>
  <c r="A3" i="19"/>
  <c r="E3" i="18" l="1"/>
  <c r="B3" i="23" s="1"/>
  <c r="E3" i="22"/>
  <c r="F3" i="23" s="1"/>
  <c r="E3" i="20"/>
  <c r="D3" i="23" s="1"/>
  <c r="E3" i="21"/>
  <c r="E3" i="23" s="1"/>
  <c r="G3" l="1"/>
</calcChain>
</file>

<file path=xl/sharedStrings.xml><?xml version="1.0" encoding="utf-8"?>
<sst xmlns="http://schemas.openxmlformats.org/spreadsheetml/2006/main" count="1058" uniqueCount="160">
  <si>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</si>
  <si>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</si>
  <si>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</si>
  <si>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</si>
  <si>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</si>
  <si>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</si>
  <si>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</si>
  <si>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</si>
  <si>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</si>
  <si>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</si>
  <si>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</si>
  <si>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</si>
  <si>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</si>
  <si>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</si>
  <si>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</si>
  <si>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</si>
  <si>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</si>
  <si>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</si>
  <si>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</si>
  <si>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</si>
  <si>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</si>
  <si>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</si>
  <si>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</si>
  <si>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</si>
  <si>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</si>
  <si>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</si>
  <si>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</si>
  <si>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</si>
  <si>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</si>
  <si>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</si>
  <si>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</si>
  <si>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</si>
  <si>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</si>
  <si>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</si>
  <si>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</si>
  <si>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</si>
  <si>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</si>
  <si>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</si>
  <si>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</si>
  <si>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</si>
  <si>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</si>
  <si>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</si>
  <si>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</si>
  <si>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</si>
  <si>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</si>
  <si>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Агинский детский сад №1 «Солнышко»</t>
  </si>
  <si>
    <t>Агинский детский сад №2 «Золотой ключик»</t>
  </si>
  <si>
    <t>Агинский детский сад №3 «Родничок»</t>
  </si>
  <si>
    <t>Больше-Арбайский детский сад</t>
  </si>
  <si>
    <t>Вознесенский детский сад</t>
  </si>
  <si>
    <t>Нагорновский детский сад</t>
  </si>
  <si>
    <t>Средне-Агинский детский сад</t>
  </si>
  <si>
    <t>Агинская средняя общеобразовательная школа №1</t>
  </si>
  <si>
    <t>Агинская средняя общеобразовательная школа №2</t>
  </si>
  <si>
    <t>Большеарбайская средняя общеобразовательная школа</t>
  </si>
  <si>
    <t>Вознесенская средняя общеобразовательная школа</t>
  </si>
  <si>
    <t>Гладковская средняя общеобразовательная школа</t>
  </si>
  <si>
    <t>Кулижниковская средняя общеобразовательная школа</t>
  </si>
  <si>
    <t>Малиновская основная общеобразовательная школа</t>
  </si>
  <si>
    <t>Межовская средняя общеобразовательная школа</t>
  </si>
  <si>
    <t>Орьёвская средняя общеобразовательная школа</t>
  </si>
  <si>
    <t>Среднеагинская средняя общеобразовательная школа</t>
  </si>
  <si>
    <t>Тинская основная общеобразовательная школа</t>
  </si>
  <si>
    <t>Тугачинская средняя общеобразовательная школа</t>
  </si>
  <si>
    <t>Унерская средняя общеобразовательная школа</t>
  </si>
  <si>
    <t>Саянский районный Центр детского творчества</t>
  </si>
  <si>
    <t>240</t>
  </si>
  <si>
    <t>В наличии и функционируют более трёх дистанционных способов взаимодействия</t>
  </si>
  <si>
    <t/>
  </si>
  <si>
    <t>100</t>
  </si>
  <si>
    <t>142</t>
  </si>
  <si>
    <t>146</t>
  </si>
  <si>
    <t>135</t>
  </si>
  <si>
    <t>139</t>
  </si>
  <si>
    <t>Наличие пяти и более комфортных условий для предоставления услуг</t>
  </si>
  <si>
    <t>206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</si>
  <si>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</si>
  <si>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</si>
  <si>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16</t>
  </si>
  <si>
    <t>20</t>
  </si>
  <si>
    <t>214</t>
  </si>
  <si>
    <t>230</t>
  </si>
  <si>
    <t>160</t>
  </si>
  <si>
    <t>162</t>
  </si>
  <si>
    <t>222</t>
  </si>
  <si>
    <t>229</t>
  </si>
  <si>
    <t>117</t>
  </si>
  <si>
    <t>107</t>
  </si>
  <si>
    <t>110</t>
  </si>
  <si>
    <t>111</t>
  </si>
  <si>
    <t>114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</si>
  <si>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</si>
  <si>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</si>
  <si>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</si>
  <si>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3</t>
  </si>
  <si>
    <t>115</t>
  </si>
  <si>
    <t>113</t>
  </si>
  <si>
    <t>79</t>
  </si>
  <si>
    <t>47</t>
  </si>
  <si>
    <t>49</t>
  </si>
  <si>
    <t>32</t>
  </si>
  <si>
    <t>35</t>
  </si>
  <si>
    <t>72</t>
  </si>
  <si>
    <t>4</t>
  </si>
  <si>
    <t>77</t>
  </si>
  <si>
    <t>75</t>
  </si>
  <si>
    <t>78</t>
  </si>
  <si>
    <t>28</t>
  </si>
  <si>
    <t>22</t>
  </si>
  <si>
    <t>23</t>
  </si>
  <si>
    <t>13</t>
  </si>
  <si>
    <t>15</t>
  </si>
  <si>
    <t>26</t>
  </si>
  <si>
    <t>21</t>
  </si>
  <si>
    <t>29</t>
  </si>
  <si>
    <t>33</t>
  </si>
  <si>
    <t>60</t>
  </si>
  <si>
    <t>1</t>
  </si>
  <si>
    <t>34</t>
  </si>
  <si>
    <t>30</t>
  </si>
  <si>
    <t>44</t>
  </si>
  <si>
    <t>24</t>
  </si>
  <si>
    <t>39</t>
  </si>
  <si>
    <t>2</t>
  </si>
  <si>
    <t>41</t>
  </si>
  <si>
    <t>42</t>
  </si>
  <si>
    <t>31</t>
  </si>
  <si>
    <t>38</t>
  </si>
  <si>
    <t>11</t>
  </si>
  <si>
    <t>10</t>
  </si>
  <si>
    <t>8</t>
  </si>
  <si>
    <t>9</t>
  </si>
  <si>
    <t>18</t>
  </si>
  <si>
    <t>5</t>
  </si>
  <si>
    <t>37</t>
  </si>
  <si>
    <t>46</t>
  </si>
  <si>
    <t>45</t>
  </si>
  <si>
    <t>19</t>
  </si>
  <si>
    <t>17</t>
  </si>
  <si>
    <t>7</t>
  </si>
  <si>
    <t>6</t>
  </si>
  <si>
    <t>36</t>
  </si>
  <si>
    <t>53</t>
  </si>
  <si>
    <t>51</t>
  </si>
  <si>
    <t>48</t>
  </si>
  <si>
    <t>52</t>
  </si>
  <si>
    <t>173</t>
  </si>
  <si>
    <t>116</t>
  </si>
  <si>
    <t>168</t>
  </si>
  <si>
    <t>169</t>
  </si>
  <si>
    <t>171</t>
  </si>
  <si>
    <t>170</t>
  </si>
  <si>
    <t>14</t>
  </si>
  <si>
    <t>Количество функционирующих способов взаимодействия (от одного до трех включительно)</t>
  </si>
  <si>
    <t>90</t>
  </si>
  <si>
    <t>12</t>
  </si>
  <si>
    <t>58</t>
  </si>
  <si>
    <t>43</t>
  </si>
  <si>
    <t>55</t>
  </si>
  <si>
    <t xml:space="preserve"> Результаты 2020г.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</si>
</sst>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W610"/>
  <sheetViews>
    <sheetView topLeftCell="Z1" workbookViewId="0">
      <selection activeCell="AE26" sqref="AE26"/>
    </sheetView>
  </sheetViews>
  <sheetFormatPr defaultColWidth="14.42578125" defaultRowHeight="12.75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>
      <c r="A1" s="11" t="s">
        <v>21</v>
      </c>
      <c r="B1" s="7" t="s">
        <v>22</v>
      </c>
      <c r="C1" s="7" t="s">
        <v>23</v>
      </c>
      <c r="D1" s="7" t="s">
        <v>24</v>
      </c>
      <c r="E1" s="6" t="s">
        <v>0</v>
      </c>
      <c r="F1" s="35" t="s">
        <v>1</v>
      </c>
      <c r="G1" s="34"/>
      <c r="H1" s="8" t="s">
        <v>3</v>
      </c>
      <c r="I1" s="35" t="s">
        <v>1</v>
      </c>
      <c r="J1" s="34"/>
      <c r="K1" s="36" t="s">
        <v>2</v>
      </c>
      <c r="L1" s="34"/>
      <c r="M1" s="33" t="s">
        <v>1</v>
      </c>
      <c r="N1" s="34"/>
      <c r="O1" s="6" t="s">
        <v>5</v>
      </c>
      <c r="P1" s="35" t="s">
        <v>1</v>
      </c>
      <c r="Q1" s="34"/>
      <c r="R1" s="6" t="s">
        <v>7</v>
      </c>
      <c r="S1" s="35" t="s">
        <v>1</v>
      </c>
      <c r="T1" s="34"/>
      <c r="U1" s="35" t="s">
        <v>4</v>
      </c>
      <c r="V1" s="34"/>
      <c r="W1" s="33" t="s">
        <v>1</v>
      </c>
      <c r="X1" s="34"/>
      <c r="Y1" s="6" t="s">
        <v>9</v>
      </c>
      <c r="Z1" s="35" t="s">
        <v>1</v>
      </c>
      <c r="AA1" s="34"/>
      <c r="AB1" s="35" t="s">
        <v>6</v>
      </c>
      <c r="AC1" s="34"/>
      <c r="AD1" s="33" t="s">
        <v>1</v>
      </c>
      <c r="AE1" s="34"/>
      <c r="AF1" s="36" t="s">
        <v>8</v>
      </c>
      <c r="AG1" s="34"/>
      <c r="AH1" s="33" t="s">
        <v>1</v>
      </c>
      <c r="AI1" s="34"/>
      <c r="AJ1" s="6" t="s">
        <v>10</v>
      </c>
      <c r="AK1" s="35" t="s">
        <v>1</v>
      </c>
      <c r="AL1" s="34"/>
      <c r="AM1" s="6" t="s">
        <v>11</v>
      </c>
      <c r="AN1" s="33" t="s">
        <v>1</v>
      </c>
      <c r="AO1" s="34"/>
      <c r="AP1" s="8" t="s">
        <v>12</v>
      </c>
      <c r="AQ1" s="33" t="s">
        <v>1</v>
      </c>
      <c r="AR1" s="34"/>
      <c r="AS1" s="6" t="s">
        <v>13</v>
      </c>
      <c r="AT1" s="33" t="s">
        <v>1</v>
      </c>
      <c r="AU1" s="34"/>
      <c r="AV1" s="6" t="s">
        <v>14</v>
      </c>
      <c r="AW1" s="33" t="s">
        <v>1</v>
      </c>
      <c r="AX1" s="34"/>
      <c r="AY1" s="6" t="s">
        <v>15</v>
      </c>
      <c r="AZ1" s="33" t="s">
        <v>1</v>
      </c>
      <c r="BA1" s="34"/>
      <c r="BB1" s="6" t="s">
        <v>16</v>
      </c>
      <c r="BC1" s="33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>
      <c r="A2" s="6" t="s">
        <v>52</v>
      </c>
      <c r="B2" s="26">
        <v>482</v>
      </c>
      <c r="C2" s="26" t="s">
        <v>66</v>
      </c>
      <c r="D2" s="10">
        <v>0.49792531120331951</v>
      </c>
      <c r="E2" s="6" t="s">
        <v>52</v>
      </c>
      <c r="F2" s="26">
        <v>14</v>
      </c>
      <c r="G2" s="7">
        <v>15</v>
      </c>
      <c r="H2" s="6" t="s">
        <v>52</v>
      </c>
      <c r="I2" s="26">
        <v>42</v>
      </c>
      <c r="J2" s="7">
        <v>45</v>
      </c>
      <c r="K2" s="6" t="s">
        <v>52</v>
      </c>
      <c r="L2" s="6" t="s">
        <v>67</v>
      </c>
      <c r="M2" s="7" t="s">
        <v>68</v>
      </c>
      <c r="N2" s="7" t="s">
        <v>69</v>
      </c>
      <c r="O2" s="6" t="s">
        <v>52</v>
      </c>
      <c r="P2" s="7" t="s">
        <v>70</v>
      </c>
      <c r="Q2" s="7" t="s">
        <v>71</v>
      </c>
      <c r="R2" s="6" t="s">
        <v>52</v>
      </c>
      <c r="S2" s="7" t="s">
        <v>72</v>
      </c>
      <c r="T2" s="7" t="s">
        <v>73</v>
      </c>
      <c r="U2" s="6" t="s">
        <v>52</v>
      </c>
      <c r="V2" s="6" t="s">
        <v>74</v>
      </c>
      <c r="W2" s="7"/>
      <c r="X2" s="7" t="s">
        <v>69</v>
      </c>
      <c r="Y2" s="6" t="s">
        <v>52</v>
      </c>
      <c r="Z2" s="7" t="s">
        <v>75</v>
      </c>
      <c r="AA2" s="7" t="s">
        <v>66</v>
      </c>
      <c r="AB2" s="6" t="s">
        <v>52</v>
      </c>
      <c r="AC2" s="6" t="s">
        <v>74</v>
      </c>
      <c r="AD2" s="7" t="s">
        <v>68</v>
      </c>
      <c r="AE2" s="7" t="s">
        <v>69</v>
      </c>
      <c r="AF2" s="6" t="s">
        <v>52</v>
      </c>
      <c r="AG2" s="6" t="s">
        <v>76</v>
      </c>
      <c r="AH2" s="7">
        <v>4</v>
      </c>
      <c r="AI2" s="7" t="s">
        <v>77</v>
      </c>
      <c r="AJ2" s="6" t="s">
        <v>52</v>
      </c>
      <c r="AK2" s="7" t="s">
        <v>78</v>
      </c>
      <c r="AL2" s="7" t="s">
        <v>79</v>
      </c>
      <c r="AM2" s="6" t="s">
        <v>52</v>
      </c>
      <c r="AN2" s="7" t="s">
        <v>80</v>
      </c>
      <c r="AO2" s="7" t="s">
        <v>66</v>
      </c>
      <c r="AP2" s="6" t="s">
        <v>52</v>
      </c>
      <c r="AQ2" s="7" t="s">
        <v>81</v>
      </c>
      <c r="AR2" s="7" t="s">
        <v>66</v>
      </c>
      <c r="AS2" s="6" t="s">
        <v>52</v>
      </c>
      <c r="AT2" s="7" t="s">
        <v>82</v>
      </c>
      <c r="AU2" s="7" t="s">
        <v>83</v>
      </c>
      <c r="AV2" s="6" t="s">
        <v>52</v>
      </c>
      <c r="AW2" s="7" t="s">
        <v>84</v>
      </c>
      <c r="AX2" s="7" t="s">
        <v>66</v>
      </c>
      <c r="AY2" s="6" t="s">
        <v>52</v>
      </c>
      <c r="AZ2" s="7" t="s">
        <v>81</v>
      </c>
      <c r="BA2" s="7" t="s">
        <v>66</v>
      </c>
      <c r="BB2" s="6" t="s">
        <v>52</v>
      </c>
      <c r="BC2" s="7" t="s">
        <v>85</v>
      </c>
      <c r="BD2" s="7" t="s">
        <v>66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>
      <c r="A3" s="6" t="s">
        <v>53</v>
      </c>
      <c r="B3" s="26">
        <v>287</v>
      </c>
      <c r="C3" s="26" t="s">
        <v>86</v>
      </c>
      <c r="D3" s="10">
        <v>0.40766550522648082</v>
      </c>
      <c r="E3" s="6" t="s">
        <v>53</v>
      </c>
      <c r="F3" s="26">
        <v>15</v>
      </c>
      <c r="G3" s="7">
        <v>15</v>
      </c>
      <c r="H3" s="6" t="s">
        <v>53</v>
      </c>
      <c r="I3" s="26">
        <v>45</v>
      </c>
      <c r="J3" s="7">
        <v>45</v>
      </c>
      <c r="K3" s="6" t="s">
        <v>53</v>
      </c>
      <c r="L3" s="6" t="s">
        <v>67</v>
      </c>
      <c r="M3" s="7" t="s">
        <v>68</v>
      </c>
      <c r="N3" s="7" t="s">
        <v>69</v>
      </c>
      <c r="O3" s="6" t="s">
        <v>53</v>
      </c>
      <c r="P3" s="7" t="s">
        <v>87</v>
      </c>
      <c r="Q3" s="7" t="s">
        <v>87</v>
      </c>
      <c r="R3" s="6" t="s">
        <v>53</v>
      </c>
      <c r="S3" s="7" t="s">
        <v>88</v>
      </c>
      <c r="T3" s="7" t="s">
        <v>89</v>
      </c>
      <c r="U3" s="6" t="s">
        <v>53</v>
      </c>
      <c r="V3" s="6" t="s">
        <v>74</v>
      </c>
      <c r="W3" s="7"/>
      <c r="X3" s="7" t="s">
        <v>69</v>
      </c>
      <c r="Y3" s="6" t="s">
        <v>53</v>
      </c>
      <c r="Z3" s="7" t="s">
        <v>90</v>
      </c>
      <c r="AA3" s="7" t="s">
        <v>86</v>
      </c>
      <c r="AB3" s="6" t="s">
        <v>53</v>
      </c>
      <c r="AC3" s="6" t="s">
        <v>91</v>
      </c>
      <c r="AD3" s="7">
        <v>3</v>
      </c>
      <c r="AE3" s="7">
        <v>60</v>
      </c>
      <c r="AF3" s="6" t="s">
        <v>53</v>
      </c>
      <c r="AG3" s="6" t="s">
        <v>93</v>
      </c>
      <c r="AH3" s="7" t="s">
        <v>68</v>
      </c>
      <c r="AI3" s="7" t="s">
        <v>69</v>
      </c>
      <c r="AJ3" s="6" t="s">
        <v>53</v>
      </c>
      <c r="AK3" s="7" t="s">
        <v>94</v>
      </c>
      <c r="AL3" s="7" t="s">
        <v>94</v>
      </c>
      <c r="AM3" s="6" t="s">
        <v>53</v>
      </c>
      <c r="AN3" s="7" t="s">
        <v>95</v>
      </c>
      <c r="AO3" s="7" t="s">
        <v>86</v>
      </c>
      <c r="AP3" s="6" t="s">
        <v>53</v>
      </c>
      <c r="AQ3" s="7" t="s">
        <v>95</v>
      </c>
      <c r="AR3" s="7" t="s">
        <v>86</v>
      </c>
      <c r="AS3" s="6" t="s">
        <v>53</v>
      </c>
      <c r="AT3" s="7" t="s">
        <v>88</v>
      </c>
      <c r="AU3" s="7" t="s">
        <v>88</v>
      </c>
      <c r="AV3" s="6" t="s">
        <v>53</v>
      </c>
      <c r="AW3" s="7" t="s">
        <v>96</v>
      </c>
      <c r="AX3" s="7" t="s">
        <v>86</v>
      </c>
      <c r="AY3" s="6" t="s">
        <v>53</v>
      </c>
      <c r="AZ3" s="7" t="s">
        <v>90</v>
      </c>
      <c r="BA3" s="7" t="s">
        <v>86</v>
      </c>
      <c r="BB3" s="6" t="s">
        <v>53</v>
      </c>
      <c r="BC3" s="7" t="s">
        <v>90</v>
      </c>
      <c r="BD3" s="7" t="s">
        <v>86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>
      <c r="A4" s="6" t="s">
        <v>45</v>
      </c>
      <c r="B4" s="26">
        <v>90</v>
      </c>
      <c r="C4" s="26" t="s">
        <v>97</v>
      </c>
      <c r="D4" s="10">
        <v>0.87777777777777777</v>
      </c>
      <c r="E4" s="6" t="s">
        <v>45</v>
      </c>
      <c r="F4" s="26">
        <v>14</v>
      </c>
      <c r="G4" s="7">
        <v>15</v>
      </c>
      <c r="H4" s="6" t="s">
        <v>45</v>
      </c>
      <c r="I4" s="26">
        <v>39</v>
      </c>
      <c r="J4" s="7">
        <v>39</v>
      </c>
      <c r="K4" s="6" t="s">
        <v>45</v>
      </c>
      <c r="L4" s="6" t="s">
        <v>67</v>
      </c>
      <c r="M4" s="7" t="s">
        <v>68</v>
      </c>
      <c r="N4" s="7" t="s">
        <v>69</v>
      </c>
      <c r="O4" s="6" t="s">
        <v>45</v>
      </c>
      <c r="P4" s="7" t="s">
        <v>98</v>
      </c>
      <c r="Q4" s="7" t="s">
        <v>99</v>
      </c>
      <c r="R4" s="6" t="s">
        <v>45</v>
      </c>
      <c r="S4" s="7" t="s">
        <v>100</v>
      </c>
      <c r="T4" s="7" t="s">
        <v>101</v>
      </c>
      <c r="U4" s="6" t="s">
        <v>45</v>
      </c>
      <c r="V4" s="6" t="s">
        <v>74</v>
      </c>
      <c r="W4" s="7"/>
      <c r="X4" s="7" t="s">
        <v>69</v>
      </c>
      <c r="Y4" s="6" t="s">
        <v>45</v>
      </c>
      <c r="Z4" s="7" t="s">
        <v>102</v>
      </c>
      <c r="AA4" s="7" t="s">
        <v>97</v>
      </c>
      <c r="AB4" s="6" t="s">
        <v>45</v>
      </c>
      <c r="AC4" s="6" t="s">
        <v>91</v>
      </c>
      <c r="AD4" s="7">
        <v>1</v>
      </c>
      <c r="AE4" s="7" t="s">
        <v>79</v>
      </c>
      <c r="AF4" s="6" t="s">
        <v>45</v>
      </c>
      <c r="AG4" s="6" t="s">
        <v>93</v>
      </c>
      <c r="AH4" s="7" t="s">
        <v>68</v>
      </c>
      <c r="AI4" s="7" t="s">
        <v>69</v>
      </c>
      <c r="AJ4" s="6" t="s">
        <v>45</v>
      </c>
      <c r="AK4" s="7" t="s">
        <v>94</v>
      </c>
      <c r="AL4" s="7" t="s">
        <v>103</v>
      </c>
      <c r="AM4" s="6" t="s">
        <v>45</v>
      </c>
      <c r="AN4" s="7" t="s">
        <v>104</v>
      </c>
      <c r="AO4" s="7" t="s">
        <v>97</v>
      </c>
      <c r="AP4" s="6" t="s">
        <v>45</v>
      </c>
      <c r="AQ4" s="7" t="s">
        <v>105</v>
      </c>
      <c r="AR4" s="7" t="s">
        <v>97</v>
      </c>
      <c r="AS4" s="6" t="s">
        <v>45</v>
      </c>
      <c r="AT4" s="7" t="s">
        <v>92</v>
      </c>
      <c r="AU4" s="7" t="s">
        <v>92</v>
      </c>
      <c r="AV4" s="6" t="s">
        <v>45</v>
      </c>
      <c r="AW4" s="7" t="s">
        <v>105</v>
      </c>
      <c r="AX4" s="7" t="s">
        <v>97</v>
      </c>
      <c r="AY4" s="6" t="s">
        <v>45</v>
      </c>
      <c r="AZ4" s="7" t="s">
        <v>106</v>
      </c>
      <c r="BA4" s="7" t="s">
        <v>97</v>
      </c>
      <c r="BB4" s="6" t="s">
        <v>45</v>
      </c>
      <c r="BC4" s="7" t="s">
        <v>104</v>
      </c>
      <c r="BD4" s="7" t="s">
        <v>97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>
      <c r="A5" s="6" t="s">
        <v>46</v>
      </c>
      <c r="B5" s="26">
        <v>66</v>
      </c>
      <c r="C5" s="26" t="s">
        <v>107</v>
      </c>
      <c r="D5" s="10">
        <v>0.42424242424242425</v>
      </c>
      <c r="E5" s="6" t="s">
        <v>46</v>
      </c>
      <c r="F5" s="26">
        <v>15</v>
      </c>
      <c r="G5" s="7">
        <v>15</v>
      </c>
      <c r="H5" s="6" t="s">
        <v>46</v>
      </c>
      <c r="I5" s="26">
        <v>39</v>
      </c>
      <c r="J5" s="7">
        <v>39</v>
      </c>
      <c r="K5" s="6" t="s">
        <v>46</v>
      </c>
      <c r="L5" s="6" t="s">
        <v>67</v>
      </c>
      <c r="M5" s="7" t="s">
        <v>68</v>
      </c>
      <c r="N5" s="7" t="s">
        <v>69</v>
      </c>
      <c r="O5" s="6" t="s">
        <v>46</v>
      </c>
      <c r="P5" s="7" t="s">
        <v>108</v>
      </c>
      <c r="Q5" s="7" t="s">
        <v>109</v>
      </c>
      <c r="R5" s="6" t="s">
        <v>46</v>
      </c>
      <c r="S5" s="7" t="s">
        <v>110</v>
      </c>
      <c r="T5" s="7" t="s">
        <v>111</v>
      </c>
      <c r="U5" s="6" t="s">
        <v>46</v>
      </c>
      <c r="V5" s="6" t="s">
        <v>74</v>
      </c>
      <c r="W5" s="7"/>
      <c r="X5" s="7" t="s">
        <v>69</v>
      </c>
      <c r="Y5" s="6" t="s">
        <v>46</v>
      </c>
      <c r="Z5" s="7" t="s">
        <v>112</v>
      </c>
      <c r="AA5" s="7" t="s">
        <v>107</v>
      </c>
      <c r="AB5" s="6" t="s">
        <v>46</v>
      </c>
      <c r="AC5" s="6" t="s">
        <v>91</v>
      </c>
      <c r="AD5" s="7">
        <v>2</v>
      </c>
      <c r="AE5" s="7" t="s">
        <v>92</v>
      </c>
      <c r="AF5" s="6" t="s">
        <v>46</v>
      </c>
      <c r="AG5" s="6" t="s">
        <v>93</v>
      </c>
      <c r="AH5" s="7" t="s">
        <v>68</v>
      </c>
      <c r="AI5" s="7" t="s">
        <v>69</v>
      </c>
      <c r="AJ5" s="6" t="s">
        <v>46</v>
      </c>
      <c r="AK5" s="7">
        <v>1</v>
      </c>
      <c r="AL5" s="7">
        <v>1</v>
      </c>
      <c r="AM5" s="6" t="s">
        <v>46</v>
      </c>
      <c r="AN5" s="7" t="s">
        <v>112</v>
      </c>
      <c r="AO5" s="7" t="s">
        <v>107</v>
      </c>
      <c r="AP5" s="6" t="s">
        <v>46</v>
      </c>
      <c r="AQ5" s="7" t="s">
        <v>112</v>
      </c>
      <c r="AR5" s="7" t="s">
        <v>107</v>
      </c>
      <c r="AS5" s="6" t="s">
        <v>46</v>
      </c>
      <c r="AT5" s="7" t="s">
        <v>79</v>
      </c>
      <c r="AU5" s="7" t="s">
        <v>113</v>
      </c>
      <c r="AV5" s="6" t="s">
        <v>46</v>
      </c>
      <c r="AW5" s="7" t="s">
        <v>112</v>
      </c>
      <c r="AX5" s="7" t="s">
        <v>107</v>
      </c>
      <c r="AY5" s="6" t="s">
        <v>46</v>
      </c>
      <c r="AZ5" s="7" t="s">
        <v>112</v>
      </c>
      <c r="BA5" s="7" t="s">
        <v>107</v>
      </c>
      <c r="BB5" s="6" t="s">
        <v>46</v>
      </c>
      <c r="BC5" s="7" t="s">
        <v>112</v>
      </c>
      <c r="BD5" s="7" t="s">
        <v>107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>
      <c r="A6" s="6" t="s">
        <v>47</v>
      </c>
      <c r="B6" s="26">
        <v>86</v>
      </c>
      <c r="C6" s="26" t="s">
        <v>101</v>
      </c>
      <c r="D6" s="10">
        <v>0.40697674418604651</v>
      </c>
      <c r="E6" s="6" t="s">
        <v>47</v>
      </c>
      <c r="F6" s="26">
        <v>15</v>
      </c>
      <c r="G6" s="7">
        <v>15</v>
      </c>
      <c r="H6" s="6" t="s">
        <v>47</v>
      </c>
      <c r="I6" s="26">
        <v>39</v>
      </c>
      <c r="J6" s="7">
        <v>39</v>
      </c>
      <c r="K6" s="6" t="s">
        <v>47</v>
      </c>
      <c r="L6" s="6" t="s">
        <v>67</v>
      </c>
      <c r="M6" s="7" t="s">
        <v>68</v>
      </c>
      <c r="N6" s="7" t="s">
        <v>69</v>
      </c>
      <c r="O6" s="6" t="s">
        <v>47</v>
      </c>
      <c r="P6" s="7" t="s">
        <v>100</v>
      </c>
      <c r="Q6" s="7" t="s">
        <v>100</v>
      </c>
      <c r="R6" s="6" t="s">
        <v>47</v>
      </c>
      <c r="S6" s="7" t="s">
        <v>107</v>
      </c>
      <c r="T6" s="7" t="s">
        <v>114</v>
      </c>
      <c r="U6" s="6" t="s">
        <v>47</v>
      </c>
      <c r="V6" s="6" t="s">
        <v>74</v>
      </c>
      <c r="W6" s="7"/>
      <c r="X6" s="7" t="s">
        <v>69</v>
      </c>
      <c r="Y6" s="6" t="s">
        <v>47</v>
      </c>
      <c r="Z6" s="7" t="s">
        <v>115</v>
      </c>
      <c r="AA6" s="7" t="s">
        <v>101</v>
      </c>
      <c r="AB6" s="6" t="s">
        <v>47</v>
      </c>
      <c r="AC6" s="6" t="s">
        <v>91</v>
      </c>
      <c r="AD6" s="7">
        <v>3</v>
      </c>
      <c r="AE6" s="7" t="s">
        <v>116</v>
      </c>
      <c r="AF6" s="6" t="s">
        <v>47</v>
      </c>
      <c r="AG6" s="6" t="s">
        <v>93</v>
      </c>
      <c r="AH6" s="7" t="s">
        <v>68</v>
      </c>
      <c r="AI6" s="7" t="s">
        <v>69</v>
      </c>
      <c r="AJ6" s="6" t="s">
        <v>47</v>
      </c>
      <c r="AK6" s="7" t="s">
        <v>117</v>
      </c>
      <c r="AL6" s="7" t="s">
        <v>94</v>
      </c>
      <c r="AM6" s="6" t="s">
        <v>47</v>
      </c>
      <c r="AN6" s="7" t="s">
        <v>115</v>
      </c>
      <c r="AO6" s="7" t="s">
        <v>101</v>
      </c>
      <c r="AP6" s="6" t="s">
        <v>47</v>
      </c>
      <c r="AQ6" s="7" t="s">
        <v>118</v>
      </c>
      <c r="AR6" s="7" t="s">
        <v>101</v>
      </c>
      <c r="AS6" s="6" t="s">
        <v>47</v>
      </c>
      <c r="AT6" s="7" t="s">
        <v>119</v>
      </c>
      <c r="AU6" s="7" t="s">
        <v>119</v>
      </c>
      <c r="AV6" s="6" t="s">
        <v>47</v>
      </c>
      <c r="AW6" s="7" t="s">
        <v>118</v>
      </c>
      <c r="AX6" s="7" t="s">
        <v>101</v>
      </c>
      <c r="AY6" s="6" t="s">
        <v>47</v>
      </c>
      <c r="AZ6" s="7" t="s">
        <v>115</v>
      </c>
      <c r="BA6" s="7" t="s">
        <v>101</v>
      </c>
      <c r="BB6" s="6" t="s">
        <v>47</v>
      </c>
      <c r="BC6" s="7" t="s">
        <v>115</v>
      </c>
      <c r="BD6" s="7" t="s">
        <v>101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>
      <c r="A7" s="6" t="s">
        <v>54</v>
      </c>
      <c r="B7" s="26">
        <v>61</v>
      </c>
      <c r="C7" s="26" t="s">
        <v>120</v>
      </c>
      <c r="D7" s="10">
        <v>0.72131147540983609</v>
      </c>
      <c r="E7" s="6" t="s">
        <v>54</v>
      </c>
      <c r="F7" s="26">
        <v>15</v>
      </c>
      <c r="G7" s="7">
        <v>15</v>
      </c>
      <c r="H7" s="6" t="s">
        <v>54</v>
      </c>
      <c r="I7" s="26">
        <v>45</v>
      </c>
      <c r="J7" s="7">
        <v>45</v>
      </c>
      <c r="K7" s="6" t="s">
        <v>54</v>
      </c>
      <c r="L7" s="6" t="s">
        <v>67</v>
      </c>
      <c r="M7" s="7" t="s">
        <v>68</v>
      </c>
      <c r="N7" s="7" t="s">
        <v>69</v>
      </c>
      <c r="O7" s="6" t="s">
        <v>54</v>
      </c>
      <c r="P7" s="7" t="s">
        <v>101</v>
      </c>
      <c r="Q7" s="7" t="s">
        <v>101</v>
      </c>
      <c r="R7" s="6" t="s">
        <v>54</v>
      </c>
      <c r="S7" s="7" t="s">
        <v>121</v>
      </c>
      <c r="T7" s="7" t="s">
        <v>121</v>
      </c>
      <c r="U7" s="6" t="s">
        <v>54</v>
      </c>
      <c r="V7" s="6" t="s">
        <v>74</v>
      </c>
      <c r="W7" s="7"/>
      <c r="X7" s="7" t="s">
        <v>69</v>
      </c>
      <c r="Y7" s="6" t="s">
        <v>54</v>
      </c>
      <c r="Z7" s="7" t="s">
        <v>122</v>
      </c>
      <c r="AA7" s="7" t="s">
        <v>120</v>
      </c>
      <c r="AB7" s="6" t="s">
        <v>54</v>
      </c>
      <c r="AC7" s="6" t="s">
        <v>91</v>
      </c>
      <c r="AD7" s="7">
        <v>4</v>
      </c>
      <c r="AE7" s="7" t="s">
        <v>77</v>
      </c>
      <c r="AF7" s="6" t="s">
        <v>54</v>
      </c>
      <c r="AG7" s="6" t="s">
        <v>93</v>
      </c>
      <c r="AH7" s="7" t="s">
        <v>68</v>
      </c>
      <c r="AI7" s="7" t="s">
        <v>69</v>
      </c>
      <c r="AJ7" s="6" t="s">
        <v>54</v>
      </c>
      <c r="AK7" s="7" t="s">
        <v>123</v>
      </c>
      <c r="AL7" s="7" t="s">
        <v>123</v>
      </c>
      <c r="AM7" s="6" t="s">
        <v>54</v>
      </c>
      <c r="AN7" s="7" t="s">
        <v>124</v>
      </c>
      <c r="AO7" s="7" t="s">
        <v>120</v>
      </c>
      <c r="AP7" s="6" t="s">
        <v>54</v>
      </c>
      <c r="AQ7" s="7" t="s">
        <v>125</v>
      </c>
      <c r="AR7" s="7" t="s">
        <v>120</v>
      </c>
      <c r="AS7" s="6" t="s">
        <v>54</v>
      </c>
      <c r="AT7" s="7" t="s">
        <v>126</v>
      </c>
      <c r="AU7" s="7" t="s">
        <v>100</v>
      </c>
      <c r="AV7" s="6" t="s">
        <v>54</v>
      </c>
      <c r="AW7" s="7" t="s">
        <v>127</v>
      </c>
      <c r="AX7" s="7" t="s">
        <v>120</v>
      </c>
      <c r="AY7" s="6" t="s">
        <v>54</v>
      </c>
      <c r="AZ7" s="7" t="s">
        <v>122</v>
      </c>
      <c r="BA7" s="7" t="s">
        <v>120</v>
      </c>
      <c r="BB7" s="6" t="s">
        <v>54</v>
      </c>
      <c r="BC7" s="7" t="s">
        <v>122</v>
      </c>
      <c r="BD7" s="7" t="s">
        <v>120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>
      <c r="A8" s="6" t="s">
        <v>48</v>
      </c>
      <c r="B8" s="26">
        <v>15</v>
      </c>
      <c r="C8" s="26" t="s">
        <v>128</v>
      </c>
      <c r="D8" s="10">
        <v>0.73333333333333328</v>
      </c>
      <c r="E8" s="6" t="s">
        <v>48</v>
      </c>
      <c r="F8" s="26">
        <v>15</v>
      </c>
      <c r="G8" s="7">
        <v>15</v>
      </c>
      <c r="H8" s="6" t="s">
        <v>48</v>
      </c>
      <c r="I8" s="26">
        <v>39</v>
      </c>
      <c r="J8" s="7">
        <v>39</v>
      </c>
      <c r="K8" s="6" t="s">
        <v>48</v>
      </c>
      <c r="L8" s="6" t="s">
        <v>67</v>
      </c>
      <c r="M8" s="7" t="s">
        <v>68</v>
      </c>
      <c r="N8" s="7" t="s">
        <v>69</v>
      </c>
      <c r="O8" s="6" t="s">
        <v>48</v>
      </c>
      <c r="P8" s="7" t="s">
        <v>129</v>
      </c>
      <c r="Q8" s="7" t="s">
        <v>129</v>
      </c>
      <c r="R8" s="6" t="s">
        <v>48</v>
      </c>
      <c r="S8" s="7" t="s">
        <v>130</v>
      </c>
      <c r="T8" s="7" t="s">
        <v>130</v>
      </c>
      <c r="U8" s="6" t="s">
        <v>48</v>
      </c>
      <c r="V8" s="6" t="s">
        <v>74</v>
      </c>
      <c r="W8" s="7"/>
      <c r="X8" s="7" t="s">
        <v>69</v>
      </c>
      <c r="Y8" s="6" t="s">
        <v>48</v>
      </c>
      <c r="Z8" s="7" t="s">
        <v>128</v>
      </c>
      <c r="AA8" s="7" t="s">
        <v>128</v>
      </c>
      <c r="AB8" s="6" t="s">
        <v>48</v>
      </c>
      <c r="AC8" s="6" t="s">
        <v>91</v>
      </c>
      <c r="AD8" s="7">
        <v>3</v>
      </c>
      <c r="AE8" s="7" t="s">
        <v>116</v>
      </c>
      <c r="AF8" s="6" t="s">
        <v>48</v>
      </c>
      <c r="AG8" s="6" t="s">
        <v>76</v>
      </c>
      <c r="AH8" s="7">
        <v>2</v>
      </c>
      <c r="AI8" s="7" t="s">
        <v>92</v>
      </c>
      <c r="AJ8" s="6" t="s">
        <v>48</v>
      </c>
      <c r="AK8" s="7">
        <v>1</v>
      </c>
      <c r="AL8" s="7">
        <v>1</v>
      </c>
      <c r="AM8" s="6" t="s">
        <v>48</v>
      </c>
      <c r="AN8" s="7" t="s">
        <v>128</v>
      </c>
      <c r="AO8" s="7" t="s">
        <v>128</v>
      </c>
      <c r="AP8" s="6" t="s">
        <v>48</v>
      </c>
      <c r="AQ8" s="7" t="s">
        <v>128</v>
      </c>
      <c r="AR8" s="7" t="s">
        <v>128</v>
      </c>
      <c r="AS8" s="6" t="s">
        <v>48</v>
      </c>
      <c r="AT8" s="7" t="s">
        <v>131</v>
      </c>
      <c r="AU8" s="7" t="s">
        <v>131</v>
      </c>
      <c r="AV8" s="6" t="s">
        <v>48</v>
      </c>
      <c r="AW8" s="7" t="s">
        <v>128</v>
      </c>
      <c r="AX8" s="7" t="s">
        <v>128</v>
      </c>
      <c r="AY8" s="6" t="s">
        <v>48</v>
      </c>
      <c r="AZ8" s="7" t="s">
        <v>129</v>
      </c>
      <c r="BA8" s="7" t="s">
        <v>128</v>
      </c>
      <c r="BB8" s="6" t="s">
        <v>48</v>
      </c>
      <c r="BC8" s="7" t="s">
        <v>128</v>
      </c>
      <c r="BD8" s="7" t="s">
        <v>128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>
      <c r="A9" s="6" t="s">
        <v>55</v>
      </c>
      <c r="B9" s="26">
        <v>45</v>
      </c>
      <c r="C9" s="26" t="s">
        <v>132</v>
      </c>
      <c r="D9" s="10">
        <v>0.4</v>
      </c>
      <c r="E9" s="6" t="s">
        <v>55</v>
      </c>
      <c r="F9" s="26">
        <v>15</v>
      </c>
      <c r="G9" s="7">
        <v>15</v>
      </c>
      <c r="H9" s="6" t="s">
        <v>55</v>
      </c>
      <c r="I9" s="26">
        <v>44</v>
      </c>
      <c r="J9" s="7">
        <v>45</v>
      </c>
      <c r="K9" s="6" t="s">
        <v>55</v>
      </c>
      <c r="L9" s="6" t="s">
        <v>67</v>
      </c>
      <c r="M9" s="7" t="s">
        <v>68</v>
      </c>
      <c r="N9" s="7" t="s">
        <v>69</v>
      </c>
      <c r="O9" s="6" t="s">
        <v>55</v>
      </c>
      <c r="P9" s="7" t="s">
        <v>132</v>
      </c>
      <c r="Q9" s="7" t="s">
        <v>132</v>
      </c>
      <c r="R9" s="6" t="s">
        <v>55</v>
      </c>
      <c r="S9" s="7" t="s">
        <v>132</v>
      </c>
      <c r="T9" s="7" t="s">
        <v>132</v>
      </c>
      <c r="U9" s="6" t="s">
        <v>55</v>
      </c>
      <c r="V9" s="6" t="s">
        <v>74</v>
      </c>
      <c r="W9" s="7"/>
      <c r="X9" s="7" t="s">
        <v>69</v>
      </c>
      <c r="Y9" s="6" t="s">
        <v>55</v>
      </c>
      <c r="Z9" s="7" t="s">
        <v>132</v>
      </c>
      <c r="AA9" s="7" t="s">
        <v>132</v>
      </c>
      <c r="AB9" s="6" t="s">
        <v>55</v>
      </c>
      <c r="AC9" s="6" t="s">
        <v>91</v>
      </c>
      <c r="AD9" s="7">
        <v>2</v>
      </c>
      <c r="AE9" s="7" t="s">
        <v>92</v>
      </c>
      <c r="AF9" s="6" t="s">
        <v>55</v>
      </c>
      <c r="AG9" s="6" t="s">
        <v>93</v>
      </c>
      <c r="AH9" s="7" t="s">
        <v>68</v>
      </c>
      <c r="AI9" s="7" t="s">
        <v>69</v>
      </c>
      <c r="AJ9" s="6" t="s">
        <v>55</v>
      </c>
      <c r="AK9" s="7" t="s">
        <v>133</v>
      </c>
      <c r="AL9" s="7" t="s">
        <v>133</v>
      </c>
      <c r="AM9" s="6" t="s">
        <v>55</v>
      </c>
      <c r="AN9" s="7" t="s">
        <v>132</v>
      </c>
      <c r="AO9" s="7" t="s">
        <v>132</v>
      </c>
      <c r="AP9" s="6" t="s">
        <v>55</v>
      </c>
      <c r="AQ9" s="7" t="s">
        <v>132</v>
      </c>
      <c r="AR9" s="7" t="s">
        <v>132</v>
      </c>
      <c r="AS9" s="6" t="s">
        <v>55</v>
      </c>
      <c r="AT9" s="7" t="s">
        <v>132</v>
      </c>
      <c r="AU9" s="7" t="s">
        <v>132</v>
      </c>
      <c r="AV9" s="6" t="s">
        <v>55</v>
      </c>
      <c r="AW9" s="7" t="s">
        <v>132</v>
      </c>
      <c r="AX9" s="7" t="s">
        <v>132</v>
      </c>
      <c r="AY9" s="6" t="s">
        <v>55</v>
      </c>
      <c r="AZ9" s="7" t="s">
        <v>132</v>
      </c>
      <c r="BA9" s="7" t="s">
        <v>132</v>
      </c>
      <c r="BB9" s="6" t="s">
        <v>55</v>
      </c>
      <c r="BC9" s="7" t="s">
        <v>132</v>
      </c>
      <c r="BD9" s="7" t="s">
        <v>132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>
      <c r="A10" s="6" t="s">
        <v>49</v>
      </c>
      <c r="B10" s="26">
        <v>9</v>
      </c>
      <c r="C10" s="26" t="s">
        <v>131</v>
      </c>
      <c r="D10" s="10">
        <v>1</v>
      </c>
      <c r="E10" s="6" t="s">
        <v>49</v>
      </c>
      <c r="F10" s="26">
        <v>12</v>
      </c>
      <c r="G10" s="7">
        <v>15</v>
      </c>
      <c r="H10" s="6" t="s">
        <v>49</v>
      </c>
      <c r="I10" s="26">
        <v>39</v>
      </c>
      <c r="J10" s="7">
        <v>39</v>
      </c>
      <c r="K10" s="6" t="s">
        <v>49</v>
      </c>
      <c r="L10" s="6" t="s">
        <v>67</v>
      </c>
      <c r="M10" s="7" t="s">
        <v>68</v>
      </c>
      <c r="N10" s="7" t="s">
        <v>69</v>
      </c>
      <c r="O10" s="6" t="s">
        <v>49</v>
      </c>
      <c r="P10" s="7" t="s">
        <v>131</v>
      </c>
      <c r="Q10" s="7" t="s">
        <v>131</v>
      </c>
      <c r="R10" s="6" t="s">
        <v>49</v>
      </c>
      <c r="S10" s="7" t="s">
        <v>131</v>
      </c>
      <c r="T10" s="7" t="s">
        <v>131</v>
      </c>
      <c r="U10" s="6" t="s">
        <v>49</v>
      </c>
      <c r="V10" s="6" t="s">
        <v>74</v>
      </c>
      <c r="W10" s="7"/>
      <c r="X10" s="7" t="s">
        <v>69</v>
      </c>
      <c r="Y10" s="6" t="s">
        <v>49</v>
      </c>
      <c r="Z10" s="7" t="s">
        <v>131</v>
      </c>
      <c r="AA10" s="7" t="s">
        <v>131</v>
      </c>
      <c r="AB10" s="6" t="s">
        <v>49</v>
      </c>
      <c r="AC10" s="6" t="s">
        <v>91</v>
      </c>
      <c r="AD10" s="7">
        <v>1</v>
      </c>
      <c r="AE10" s="7" t="s">
        <v>79</v>
      </c>
      <c r="AF10" s="6" t="s">
        <v>49</v>
      </c>
      <c r="AG10" s="6" t="s">
        <v>76</v>
      </c>
      <c r="AH10" s="7">
        <v>2</v>
      </c>
      <c r="AI10" s="7" t="s">
        <v>92</v>
      </c>
      <c r="AJ10" s="6" t="s">
        <v>49</v>
      </c>
      <c r="AK10" s="7">
        <v>1</v>
      </c>
      <c r="AL10" s="7">
        <v>1</v>
      </c>
      <c r="AM10" s="6" t="s">
        <v>49</v>
      </c>
      <c r="AN10" s="7" t="s">
        <v>131</v>
      </c>
      <c r="AO10" s="7" t="s">
        <v>131</v>
      </c>
      <c r="AP10" s="6" t="s">
        <v>49</v>
      </c>
      <c r="AQ10" s="7" t="s">
        <v>131</v>
      </c>
      <c r="AR10" s="7" t="s">
        <v>131</v>
      </c>
      <c r="AS10" s="6" t="s">
        <v>49</v>
      </c>
      <c r="AT10" s="7" t="s">
        <v>131</v>
      </c>
      <c r="AU10" s="7" t="s">
        <v>131</v>
      </c>
      <c r="AV10" s="6" t="s">
        <v>49</v>
      </c>
      <c r="AW10" s="7" t="s">
        <v>131</v>
      </c>
      <c r="AX10" s="7" t="s">
        <v>131</v>
      </c>
      <c r="AY10" s="6" t="s">
        <v>49</v>
      </c>
      <c r="AZ10" s="7" t="s">
        <v>131</v>
      </c>
      <c r="BA10" s="7" t="s">
        <v>131</v>
      </c>
      <c r="BB10" s="6" t="s">
        <v>49</v>
      </c>
      <c r="BC10" s="7" t="s">
        <v>131</v>
      </c>
      <c r="BD10" s="7" t="s">
        <v>131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>
      <c r="A11" s="6" t="s">
        <v>56</v>
      </c>
      <c r="B11" s="26">
        <v>32</v>
      </c>
      <c r="C11" s="26" t="s">
        <v>98</v>
      </c>
      <c r="D11" s="10">
        <v>1.46875</v>
      </c>
      <c r="E11" s="6" t="s">
        <v>56</v>
      </c>
      <c r="F11" s="26">
        <v>15</v>
      </c>
      <c r="G11" s="7">
        <v>15</v>
      </c>
      <c r="H11" s="6" t="s">
        <v>56</v>
      </c>
      <c r="I11" s="26">
        <v>45</v>
      </c>
      <c r="J11" s="7">
        <v>45</v>
      </c>
      <c r="K11" s="6" t="s">
        <v>56</v>
      </c>
      <c r="L11" s="6" t="s">
        <v>67</v>
      </c>
      <c r="M11" s="7" t="s">
        <v>68</v>
      </c>
      <c r="N11" s="7" t="s">
        <v>69</v>
      </c>
      <c r="O11" s="6" t="s">
        <v>56</v>
      </c>
      <c r="P11" s="7" t="s">
        <v>124</v>
      </c>
      <c r="Q11" s="7" t="s">
        <v>124</v>
      </c>
      <c r="R11" s="6" t="s">
        <v>56</v>
      </c>
      <c r="S11" s="7" t="s">
        <v>134</v>
      </c>
      <c r="T11" s="7" t="s">
        <v>122</v>
      </c>
      <c r="U11" s="6" t="s">
        <v>56</v>
      </c>
      <c r="V11" s="6" t="s">
        <v>74</v>
      </c>
      <c r="W11" s="7"/>
      <c r="X11" s="7" t="s">
        <v>69</v>
      </c>
      <c r="Y11" s="6" t="s">
        <v>56</v>
      </c>
      <c r="Z11" s="7" t="s">
        <v>135</v>
      </c>
      <c r="AA11" s="7" t="s">
        <v>98</v>
      </c>
      <c r="AB11" s="6" t="s">
        <v>56</v>
      </c>
      <c r="AC11" s="6" t="s">
        <v>91</v>
      </c>
      <c r="AD11" s="7">
        <v>4</v>
      </c>
      <c r="AE11" s="7" t="s">
        <v>77</v>
      </c>
      <c r="AF11" s="6" t="s">
        <v>56</v>
      </c>
      <c r="AG11" s="6" t="s">
        <v>93</v>
      </c>
      <c r="AH11" s="7" t="s">
        <v>68</v>
      </c>
      <c r="AI11" s="7" t="s">
        <v>69</v>
      </c>
      <c r="AJ11" s="6" t="s">
        <v>56</v>
      </c>
      <c r="AK11" s="7" t="s">
        <v>117</v>
      </c>
      <c r="AL11" s="7" t="s">
        <v>117</v>
      </c>
      <c r="AM11" s="6" t="s">
        <v>56</v>
      </c>
      <c r="AN11" s="7" t="s">
        <v>98</v>
      </c>
      <c r="AO11" s="7" t="s">
        <v>98</v>
      </c>
      <c r="AP11" s="6" t="s">
        <v>56</v>
      </c>
      <c r="AQ11" s="7" t="s">
        <v>98</v>
      </c>
      <c r="AR11" s="7" t="s">
        <v>98</v>
      </c>
      <c r="AS11" s="6" t="s">
        <v>56</v>
      </c>
      <c r="AT11" s="7" t="s">
        <v>136</v>
      </c>
      <c r="AU11" s="7" t="s">
        <v>136</v>
      </c>
      <c r="AV11" s="6" t="s">
        <v>56</v>
      </c>
      <c r="AW11" s="7" t="s">
        <v>135</v>
      </c>
      <c r="AX11" s="7" t="s">
        <v>98</v>
      </c>
      <c r="AY11" s="6" t="s">
        <v>56</v>
      </c>
      <c r="AZ11" s="7" t="s">
        <v>98</v>
      </c>
      <c r="BA11" s="7" t="s">
        <v>98</v>
      </c>
      <c r="BB11" s="6" t="s">
        <v>56</v>
      </c>
      <c r="BC11" s="7" t="s">
        <v>135</v>
      </c>
      <c r="BD11" s="7" t="s">
        <v>98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2.75" customHeight="1">
      <c r="A12" s="6" t="s">
        <v>57</v>
      </c>
      <c r="B12" s="26">
        <v>24</v>
      </c>
      <c r="C12" s="26" t="s">
        <v>79</v>
      </c>
      <c r="D12" s="10">
        <v>0.83333333333333337</v>
      </c>
      <c r="E12" s="6" t="s">
        <v>57</v>
      </c>
      <c r="F12" s="26">
        <v>14</v>
      </c>
      <c r="G12" s="7">
        <v>15</v>
      </c>
      <c r="H12" s="6" t="s">
        <v>57</v>
      </c>
      <c r="I12" s="26">
        <v>45</v>
      </c>
      <c r="J12" s="7">
        <v>45</v>
      </c>
      <c r="K12" s="6" t="s">
        <v>57</v>
      </c>
      <c r="L12" s="6" t="s">
        <v>67</v>
      </c>
      <c r="M12" s="7" t="s">
        <v>68</v>
      </c>
      <c r="N12" s="7" t="s">
        <v>69</v>
      </c>
      <c r="O12" s="6" t="s">
        <v>57</v>
      </c>
      <c r="P12" s="7" t="s">
        <v>137</v>
      </c>
      <c r="Q12" s="7" t="s">
        <v>137</v>
      </c>
      <c r="R12" s="6" t="s">
        <v>57</v>
      </c>
      <c r="S12" s="7" t="s">
        <v>137</v>
      </c>
      <c r="T12" s="7" t="s">
        <v>137</v>
      </c>
      <c r="U12" s="6" t="s">
        <v>57</v>
      </c>
      <c r="V12" s="6" t="s">
        <v>74</v>
      </c>
      <c r="W12" s="7"/>
      <c r="X12" s="7" t="s">
        <v>69</v>
      </c>
      <c r="Y12" s="6" t="s">
        <v>57</v>
      </c>
      <c r="Z12" s="7" t="s">
        <v>79</v>
      </c>
      <c r="AA12" s="7" t="s">
        <v>79</v>
      </c>
      <c r="AB12" s="6" t="s">
        <v>57</v>
      </c>
      <c r="AC12" s="6" t="s">
        <v>91</v>
      </c>
      <c r="AD12" s="7">
        <v>3</v>
      </c>
      <c r="AE12" s="7" t="s">
        <v>116</v>
      </c>
      <c r="AF12" s="6" t="s">
        <v>57</v>
      </c>
      <c r="AG12" s="6" t="s">
        <v>93</v>
      </c>
      <c r="AH12" s="7" t="s">
        <v>68</v>
      </c>
      <c r="AI12" s="7" t="s">
        <v>69</v>
      </c>
      <c r="AJ12" s="6" t="s">
        <v>57</v>
      </c>
      <c r="AK12" s="7">
        <v>1</v>
      </c>
      <c r="AL12" s="7">
        <v>1</v>
      </c>
      <c r="AM12" s="6" t="s">
        <v>57</v>
      </c>
      <c r="AN12" s="7" t="s">
        <v>79</v>
      </c>
      <c r="AO12" s="7" t="s">
        <v>79</v>
      </c>
      <c r="AP12" s="6" t="s">
        <v>57</v>
      </c>
      <c r="AQ12" s="7" t="s">
        <v>79</v>
      </c>
      <c r="AR12" s="7" t="s">
        <v>79</v>
      </c>
      <c r="AS12" s="6" t="s">
        <v>57</v>
      </c>
      <c r="AT12" s="7" t="s">
        <v>138</v>
      </c>
      <c r="AU12" s="7" t="s">
        <v>138</v>
      </c>
      <c r="AV12" s="6" t="s">
        <v>57</v>
      </c>
      <c r="AW12" s="7" t="s">
        <v>79</v>
      </c>
      <c r="AX12" s="7" t="s">
        <v>79</v>
      </c>
      <c r="AY12" s="6" t="s">
        <v>57</v>
      </c>
      <c r="AZ12" s="7" t="s">
        <v>79</v>
      </c>
      <c r="BA12" s="7" t="s">
        <v>79</v>
      </c>
      <c r="BB12" s="6" t="s">
        <v>57</v>
      </c>
      <c r="BC12" s="7" t="s">
        <v>79</v>
      </c>
      <c r="BD12" s="7" t="s">
        <v>79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2.75" customHeight="1">
      <c r="A13" s="6" t="s">
        <v>58</v>
      </c>
      <c r="B13" s="26">
        <v>5</v>
      </c>
      <c r="C13" s="26" t="s">
        <v>139</v>
      </c>
      <c r="D13" s="10">
        <v>1.4</v>
      </c>
      <c r="E13" s="6" t="s">
        <v>58</v>
      </c>
      <c r="F13" s="26">
        <v>15</v>
      </c>
      <c r="G13" s="7">
        <v>15</v>
      </c>
      <c r="H13" s="6" t="s">
        <v>58</v>
      </c>
      <c r="I13" s="26">
        <v>45</v>
      </c>
      <c r="J13" s="7">
        <v>45</v>
      </c>
      <c r="K13" s="6" t="s">
        <v>58</v>
      </c>
      <c r="L13" s="6" t="s">
        <v>67</v>
      </c>
      <c r="M13" s="7" t="s">
        <v>68</v>
      </c>
      <c r="N13" s="7" t="s">
        <v>69</v>
      </c>
      <c r="O13" s="6" t="s">
        <v>58</v>
      </c>
      <c r="P13" s="7" t="s">
        <v>139</v>
      </c>
      <c r="Q13" s="7" t="s">
        <v>139</v>
      </c>
      <c r="R13" s="6" t="s">
        <v>58</v>
      </c>
      <c r="S13" s="7" t="s">
        <v>139</v>
      </c>
      <c r="T13" s="7" t="s">
        <v>139</v>
      </c>
      <c r="U13" s="6" t="s">
        <v>58</v>
      </c>
      <c r="V13" s="6" t="s">
        <v>74</v>
      </c>
      <c r="W13" s="7"/>
      <c r="X13" s="7" t="s">
        <v>69</v>
      </c>
      <c r="Y13" s="6" t="s">
        <v>58</v>
      </c>
      <c r="Z13" s="7" t="s">
        <v>139</v>
      </c>
      <c r="AA13" s="7" t="s">
        <v>139</v>
      </c>
      <c r="AB13" s="6" t="s">
        <v>58</v>
      </c>
      <c r="AC13" s="6" t="s">
        <v>91</v>
      </c>
      <c r="AD13" s="7">
        <v>4</v>
      </c>
      <c r="AE13" s="7" t="s">
        <v>77</v>
      </c>
      <c r="AF13" s="6" t="s">
        <v>58</v>
      </c>
      <c r="AG13" s="6" t="s">
        <v>76</v>
      </c>
      <c r="AH13" s="7">
        <v>4</v>
      </c>
      <c r="AI13" s="7" t="s">
        <v>77</v>
      </c>
      <c r="AJ13" s="6" t="s">
        <v>58</v>
      </c>
      <c r="AK13" s="7">
        <v>1</v>
      </c>
      <c r="AL13" s="7">
        <v>1</v>
      </c>
      <c r="AM13" s="6" t="s">
        <v>58</v>
      </c>
      <c r="AN13" s="7" t="s">
        <v>139</v>
      </c>
      <c r="AO13" s="7" t="s">
        <v>139</v>
      </c>
      <c r="AP13" s="6" t="s">
        <v>58</v>
      </c>
      <c r="AQ13" s="7" t="s">
        <v>139</v>
      </c>
      <c r="AR13" s="7" t="s">
        <v>139</v>
      </c>
      <c r="AS13" s="6" t="s">
        <v>58</v>
      </c>
      <c r="AT13" s="7" t="s">
        <v>140</v>
      </c>
      <c r="AU13" s="7" t="s">
        <v>140</v>
      </c>
      <c r="AV13" s="6" t="s">
        <v>58</v>
      </c>
      <c r="AW13" s="7" t="s">
        <v>139</v>
      </c>
      <c r="AX13" s="7" t="s">
        <v>139</v>
      </c>
      <c r="AY13" s="6" t="s">
        <v>58</v>
      </c>
      <c r="AZ13" s="7" t="s">
        <v>139</v>
      </c>
      <c r="BA13" s="7" t="s">
        <v>139</v>
      </c>
      <c r="BB13" s="6" t="s">
        <v>58</v>
      </c>
      <c r="BC13" s="7" t="s">
        <v>139</v>
      </c>
      <c r="BD13" s="7" t="s">
        <v>139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2.75" customHeight="1">
      <c r="A14" s="6" t="s">
        <v>59</v>
      </c>
      <c r="B14" s="26">
        <v>97</v>
      </c>
      <c r="C14" s="26" t="s">
        <v>122</v>
      </c>
      <c r="D14" s="10">
        <v>0.40206185567010311</v>
      </c>
      <c r="E14" s="6" t="s">
        <v>59</v>
      </c>
      <c r="F14" s="26">
        <v>15</v>
      </c>
      <c r="G14" s="7">
        <v>15</v>
      </c>
      <c r="H14" s="6" t="s">
        <v>59</v>
      </c>
      <c r="I14" s="26">
        <v>44</v>
      </c>
      <c r="J14" s="7">
        <v>45</v>
      </c>
      <c r="K14" s="6" t="s">
        <v>59</v>
      </c>
      <c r="L14" s="6" t="s">
        <v>67</v>
      </c>
      <c r="M14" s="7" t="s">
        <v>68</v>
      </c>
      <c r="N14" s="7" t="s">
        <v>69</v>
      </c>
      <c r="O14" s="6" t="s">
        <v>59</v>
      </c>
      <c r="P14" s="7" t="s">
        <v>114</v>
      </c>
      <c r="Q14" s="7" t="s">
        <v>119</v>
      </c>
      <c r="R14" s="6" t="s">
        <v>59</v>
      </c>
      <c r="S14" s="7" t="s">
        <v>107</v>
      </c>
      <c r="T14" s="7" t="s">
        <v>114</v>
      </c>
      <c r="U14" s="6" t="s">
        <v>59</v>
      </c>
      <c r="V14" s="6" t="s">
        <v>74</v>
      </c>
      <c r="W14" s="7"/>
      <c r="X14" s="7" t="s">
        <v>69</v>
      </c>
      <c r="Y14" s="6" t="s">
        <v>59</v>
      </c>
      <c r="Z14" s="7" t="s">
        <v>134</v>
      </c>
      <c r="AA14" s="7" t="s">
        <v>122</v>
      </c>
      <c r="AB14" s="6" t="s">
        <v>59</v>
      </c>
      <c r="AC14" s="6" t="s">
        <v>74</v>
      </c>
      <c r="AD14" s="7" t="s">
        <v>68</v>
      </c>
      <c r="AE14" s="7" t="s">
        <v>69</v>
      </c>
      <c r="AF14" s="6" t="s">
        <v>59</v>
      </c>
      <c r="AG14" s="6" t="s">
        <v>93</v>
      </c>
      <c r="AH14" s="7" t="s">
        <v>68</v>
      </c>
      <c r="AI14" s="7" t="s">
        <v>69</v>
      </c>
      <c r="AJ14" s="6" t="s">
        <v>59</v>
      </c>
      <c r="AK14" s="7" t="s">
        <v>117</v>
      </c>
      <c r="AL14" s="7" t="s">
        <v>117</v>
      </c>
      <c r="AM14" s="6" t="s">
        <v>59</v>
      </c>
      <c r="AN14" s="7" t="s">
        <v>122</v>
      </c>
      <c r="AO14" s="7" t="s">
        <v>122</v>
      </c>
      <c r="AP14" s="6" t="s">
        <v>59</v>
      </c>
      <c r="AQ14" s="7" t="s">
        <v>127</v>
      </c>
      <c r="AR14" s="7" t="s">
        <v>122</v>
      </c>
      <c r="AS14" s="6" t="s">
        <v>59</v>
      </c>
      <c r="AT14" s="7" t="s">
        <v>114</v>
      </c>
      <c r="AU14" s="7" t="s">
        <v>114</v>
      </c>
      <c r="AV14" s="6" t="s">
        <v>59</v>
      </c>
      <c r="AW14" s="7" t="s">
        <v>141</v>
      </c>
      <c r="AX14" s="7" t="s">
        <v>122</v>
      </c>
      <c r="AY14" s="6" t="s">
        <v>59</v>
      </c>
      <c r="AZ14" s="7" t="s">
        <v>127</v>
      </c>
      <c r="BA14" s="7" t="s">
        <v>122</v>
      </c>
      <c r="BB14" s="6" t="s">
        <v>59</v>
      </c>
      <c r="BC14" s="7" t="s">
        <v>122</v>
      </c>
      <c r="BD14" s="7" t="s">
        <v>122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2.75" customHeight="1">
      <c r="A15" s="6" t="s">
        <v>50</v>
      </c>
      <c r="B15" s="26">
        <v>2</v>
      </c>
      <c r="C15" s="26" t="s">
        <v>123</v>
      </c>
      <c r="D15" s="10">
        <v>1</v>
      </c>
      <c r="E15" s="6" t="s">
        <v>50</v>
      </c>
      <c r="F15" s="26">
        <v>15</v>
      </c>
      <c r="G15" s="7">
        <v>15</v>
      </c>
      <c r="H15" s="6" t="s">
        <v>50</v>
      </c>
      <c r="I15" s="26">
        <v>39</v>
      </c>
      <c r="J15" s="7">
        <v>39</v>
      </c>
      <c r="K15" s="6" t="s">
        <v>50</v>
      </c>
      <c r="L15" s="6" t="s">
        <v>67</v>
      </c>
      <c r="M15" s="7" t="s">
        <v>68</v>
      </c>
      <c r="N15" s="7" t="s">
        <v>69</v>
      </c>
      <c r="O15" s="6" t="s">
        <v>50</v>
      </c>
      <c r="P15" s="7" t="s">
        <v>123</v>
      </c>
      <c r="Q15" s="7" t="s">
        <v>123</v>
      </c>
      <c r="R15" s="6" t="s">
        <v>50</v>
      </c>
      <c r="S15" s="7" t="s">
        <v>123</v>
      </c>
      <c r="T15" s="7" t="s">
        <v>123</v>
      </c>
      <c r="U15" s="6" t="s">
        <v>50</v>
      </c>
      <c r="V15" s="6" t="s">
        <v>74</v>
      </c>
      <c r="W15" s="7"/>
      <c r="X15" s="7" t="s">
        <v>69</v>
      </c>
      <c r="Y15" s="6" t="s">
        <v>50</v>
      </c>
      <c r="Z15" s="7" t="s">
        <v>123</v>
      </c>
      <c r="AA15" s="7" t="s">
        <v>123</v>
      </c>
      <c r="AB15" s="6" t="s">
        <v>50</v>
      </c>
      <c r="AC15" s="6" t="s">
        <v>74</v>
      </c>
      <c r="AD15" s="7" t="s">
        <v>68</v>
      </c>
      <c r="AE15" s="7" t="s">
        <v>69</v>
      </c>
      <c r="AF15" s="6" t="s">
        <v>50</v>
      </c>
      <c r="AG15" s="6" t="s">
        <v>76</v>
      </c>
      <c r="AH15" s="7">
        <v>3</v>
      </c>
      <c r="AI15" s="7" t="s">
        <v>116</v>
      </c>
      <c r="AJ15" s="6" t="s">
        <v>50</v>
      </c>
      <c r="AK15" s="7">
        <v>1</v>
      </c>
      <c r="AL15" s="7">
        <v>1</v>
      </c>
      <c r="AM15" s="6" t="s">
        <v>50</v>
      </c>
      <c r="AN15" s="7" t="s">
        <v>123</v>
      </c>
      <c r="AO15" s="7" t="s">
        <v>123</v>
      </c>
      <c r="AP15" s="6" t="s">
        <v>50</v>
      </c>
      <c r="AQ15" s="7" t="s">
        <v>123</v>
      </c>
      <c r="AR15" s="7" t="s">
        <v>123</v>
      </c>
      <c r="AS15" s="6" t="s">
        <v>50</v>
      </c>
      <c r="AT15" s="7" t="s">
        <v>123</v>
      </c>
      <c r="AU15" s="7" t="s">
        <v>123</v>
      </c>
      <c r="AV15" s="6" t="s">
        <v>50</v>
      </c>
      <c r="AW15" s="7" t="s">
        <v>123</v>
      </c>
      <c r="AX15" s="7" t="s">
        <v>123</v>
      </c>
      <c r="AY15" s="6" t="s">
        <v>50</v>
      </c>
      <c r="AZ15" s="7" t="s">
        <v>123</v>
      </c>
      <c r="BA15" s="7" t="s">
        <v>123</v>
      </c>
      <c r="BB15" s="6" t="s">
        <v>50</v>
      </c>
      <c r="BC15" s="7" t="s">
        <v>123</v>
      </c>
      <c r="BD15" s="7" t="s">
        <v>123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2.75" customHeight="1">
      <c r="A16" s="6" t="s">
        <v>60</v>
      </c>
      <c r="B16" s="26">
        <v>36</v>
      </c>
      <c r="C16" s="26" t="s">
        <v>142</v>
      </c>
      <c r="D16" s="10">
        <v>1.4722222222222223</v>
      </c>
      <c r="E16" s="6" t="s">
        <v>60</v>
      </c>
      <c r="F16" s="26">
        <v>15</v>
      </c>
      <c r="G16" s="7">
        <v>15</v>
      </c>
      <c r="H16" s="6" t="s">
        <v>60</v>
      </c>
      <c r="I16" s="26">
        <v>44</v>
      </c>
      <c r="J16" s="7">
        <v>45</v>
      </c>
      <c r="K16" s="6" t="s">
        <v>60</v>
      </c>
      <c r="L16" s="6" t="s">
        <v>67</v>
      </c>
      <c r="M16" s="7" t="s">
        <v>68</v>
      </c>
      <c r="N16" s="7" t="s">
        <v>69</v>
      </c>
      <c r="O16" s="6" t="s">
        <v>60</v>
      </c>
      <c r="P16" s="7" t="s">
        <v>143</v>
      </c>
      <c r="Q16" s="7" t="s">
        <v>143</v>
      </c>
      <c r="R16" s="6" t="s">
        <v>60</v>
      </c>
      <c r="S16" s="7" t="s">
        <v>144</v>
      </c>
      <c r="T16" s="7" t="s">
        <v>144</v>
      </c>
      <c r="U16" s="6" t="s">
        <v>60</v>
      </c>
      <c r="V16" s="6" t="s">
        <v>74</v>
      </c>
      <c r="W16" s="7"/>
      <c r="X16" s="7" t="s">
        <v>69</v>
      </c>
      <c r="Y16" s="6" t="s">
        <v>60</v>
      </c>
      <c r="Z16" s="7" t="s">
        <v>142</v>
      </c>
      <c r="AA16" s="7" t="s">
        <v>142</v>
      </c>
      <c r="AB16" s="6" t="s">
        <v>60</v>
      </c>
      <c r="AC16" s="6" t="s">
        <v>91</v>
      </c>
      <c r="AD16" s="7">
        <v>2</v>
      </c>
      <c r="AE16" s="7" t="s">
        <v>92</v>
      </c>
      <c r="AF16" s="6" t="s">
        <v>60</v>
      </c>
      <c r="AG16" s="6" t="s">
        <v>76</v>
      </c>
      <c r="AH16" s="7">
        <v>3</v>
      </c>
      <c r="AI16" s="7" t="s">
        <v>116</v>
      </c>
      <c r="AJ16" s="6" t="s">
        <v>60</v>
      </c>
      <c r="AK16" s="7" t="s">
        <v>140</v>
      </c>
      <c r="AL16" s="7" t="s">
        <v>139</v>
      </c>
      <c r="AM16" s="6" t="s">
        <v>60</v>
      </c>
      <c r="AN16" s="7" t="s">
        <v>142</v>
      </c>
      <c r="AO16" s="7" t="s">
        <v>142</v>
      </c>
      <c r="AP16" s="6" t="s">
        <v>60</v>
      </c>
      <c r="AQ16" s="7" t="s">
        <v>142</v>
      </c>
      <c r="AR16" s="7" t="s">
        <v>142</v>
      </c>
      <c r="AS16" s="6" t="s">
        <v>60</v>
      </c>
      <c r="AT16" s="7" t="s">
        <v>98</v>
      </c>
      <c r="AU16" s="7" t="s">
        <v>98</v>
      </c>
      <c r="AV16" s="6" t="s">
        <v>60</v>
      </c>
      <c r="AW16" s="7" t="s">
        <v>142</v>
      </c>
      <c r="AX16" s="7" t="s">
        <v>142</v>
      </c>
      <c r="AY16" s="6" t="s">
        <v>60</v>
      </c>
      <c r="AZ16" s="7" t="s">
        <v>145</v>
      </c>
      <c r="BA16" s="7" t="s">
        <v>142</v>
      </c>
      <c r="BB16" s="6" t="s">
        <v>60</v>
      </c>
      <c r="BC16" s="7" t="s">
        <v>142</v>
      </c>
      <c r="BD16" s="7" t="s">
        <v>142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2.75" customHeight="1">
      <c r="A17" s="6" t="s">
        <v>65</v>
      </c>
      <c r="B17" s="26">
        <v>421</v>
      </c>
      <c r="C17" s="26" t="s">
        <v>146</v>
      </c>
      <c r="D17" s="10">
        <v>0.41092636579572445</v>
      </c>
      <c r="E17" s="6" t="s">
        <v>65</v>
      </c>
      <c r="F17" s="26">
        <v>15</v>
      </c>
      <c r="G17" s="7">
        <v>15</v>
      </c>
      <c r="H17" s="6" t="s">
        <v>65</v>
      </c>
      <c r="I17" s="26">
        <v>39</v>
      </c>
      <c r="J17" s="7">
        <v>39</v>
      </c>
      <c r="K17" s="6" t="s">
        <v>65</v>
      </c>
      <c r="L17" s="6" t="s">
        <v>67</v>
      </c>
      <c r="M17" s="7" t="s">
        <v>68</v>
      </c>
      <c r="N17" s="7" t="s">
        <v>69</v>
      </c>
      <c r="O17" s="6" t="s">
        <v>65</v>
      </c>
      <c r="P17" s="7" t="s">
        <v>96</v>
      </c>
      <c r="Q17" s="7" t="s">
        <v>90</v>
      </c>
      <c r="R17" s="6" t="s">
        <v>65</v>
      </c>
      <c r="S17" s="7" t="s">
        <v>147</v>
      </c>
      <c r="T17" s="7" t="s">
        <v>147</v>
      </c>
      <c r="U17" s="6" t="s">
        <v>65</v>
      </c>
      <c r="V17" s="6" t="s">
        <v>74</v>
      </c>
      <c r="W17" s="7"/>
      <c r="X17" s="7" t="s">
        <v>69</v>
      </c>
      <c r="Y17" s="6" t="s">
        <v>65</v>
      </c>
      <c r="Z17" s="7" t="s">
        <v>148</v>
      </c>
      <c r="AA17" s="7" t="s">
        <v>146</v>
      </c>
      <c r="AB17" s="6" t="s">
        <v>65</v>
      </c>
      <c r="AC17" s="6" t="s">
        <v>91</v>
      </c>
      <c r="AD17" s="7">
        <v>2</v>
      </c>
      <c r="AE17" s="7" t="s">
        <v>92</v>
      </c>
      <c r="AF17" s="6" t="s">
        <v>65</v>
      </c>
      <c r="AG17" s="6" t="s">
        <v>93</v>
      </c>
      <c r="AH17" s="7" t="s">
        <v>68</v>
      </c>
      <c r="AI17" s="7" t="s">
        <v>69</v>
      </c>
      <c r="AJ17" s="6" t="s">
        <v>65</v>
      </c>
      <c r="AK17" s="7" t="s">
        <v>132</v>
      </c>
      <c r="AL17" s="7" t="s">
        <v>132</v>
      </c>
      <c r="AM17" s="6" t="s">
        <v>65</v>
      </c>
      <c r="AN17" s="7" t="s">
        <v>149</v>
      </c>
      <c r="AO17" s="7" t="s">
        <v>146</v>
      </c>
      <c r="AP17" s="6" t="s">
        <v>65</v>
      </c>
      <c r="AQ17" s="7" t="s">
        <v>150</v>
      </c>
      <c r="AR17" s="7" t="s">
        <v>146</v>
      </c>
      <c r="AS17" s="6" t="s">
        <v>65</v>
      </c>
      <c r="AT17" s="7" t="s">
        <v>88</v>
      </c>
      <c r="AU17" s="7" t="s">
        <v>88</v>
      </c>
      <c r="AV17" s="6" t="s">
        <v>65</v>
      </c>
      <c r="AW17" s="7" t="s">
        <v>151</v>
      </c>
      <c r="AX17" s="7" t="s">
        <v>146</v>
      </c>
      <c r="AY17" s="6" t="s">
        <v>65</v>
      </c>
      <c r="AZ17" s="7" t="s">
        <v>149</v>
      </c>
      <c r="BA17" s="7" t="s">
        <v>146</v>
      </c>
      <c r="BB17" s="6" t="s">
        <v>65</v>
      </c>
      <c r="BC17" s="7" t="s">
        <v>151</v>
      </c>
      <c r="BD17" s="7" t="s">
        <v>146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2.75" customHeight="1">
      <c r="A18" s="6" t="s">
        <v>61</v>
      </c>
      <c r="B18" s="26">
        <v>49</v>
      </c>
      <c r="C18" s="26" t="s">
        <v>79</v>
      </c>
      <c r="D18" s="10">
        <v>0.40816326530612246</v>
      </c>
      <c r="E18" s="6" t="s">
        <v>61</v>
      </c>
      <c r="F18" s="26">
        <v>14</v>
      </c>
      <c r="G18" s="7">
        <v>15</v>
      </c>
      <c r="H18" s="6" t="s">
        <v>61</v>
      </c>
      <c r="I18" s="26">
        <v>45</v>
      </c>
      <c r="J18" s="7">
        <v>45</v>
      </c>
      <c r="K18" s="6" t="s">
        <v>61</v>
      </c>
      <c r="L18" s="6" t="s">
        <v>67</v>
      </c>
      <c r="M18" s="7" t="s">
        <v>68</v>
      </c>
      <c r="N18" s="7" t="s">
        <v>69</v>
      </c>
      <c r="O18" s="6" t="s">
        <v>61</v>
      </c>
      <c r="P18" s="7" t="s">
        <v>152</v>
      </c>
      <c r="Q18" s="7" t="s">
        <v>152</v>
      </c>
      <c r="R18" s="6" t="s">
        <v>61</v>
      </c>
      <c r="S18" s="7" t="s">
        <v>129</v>
      </c>
      <c r="T18" s="7" t="s">
        <v>128</v>
      </c>
      <c r="U18" s="6" t="s">
        <v>61</v>
      </c>
      <c r="V18" s="6" t="s">
        <v>74</v>
      </c>
      <c r="W18" s="7"/>
      <c r="X18" s="7" t="s">
        <v>69</v>
      </c>
      <c r="Y18" s="6" t="s">
        <v>61</v>
      </c>
      <c r="Z18" s="7" t="s">
        <v>137</v>
      </c>
      <c r="AA18" s="7" t="s">
        <v>79</v>
      </c>
      <c r="AB18" s="6" t="s">
        <v>61</v>
      </c>
      <c r="AC18" s="6" t="s">
        <v>91</v>
      </c>
      <c r="AD18" s="7">
        <v>3</v>
      </c>
      <c r="AE18" s="7" t="s">
        <v>116</v>
      </c>
      <c r="AF18" s="6" t="s">
        <v>61</v>
      </c>
      <c r="AG18" s="6" t="s">
        <v>93</v>
      </c>
      <c r="AH18" s="7" t="s">
        <v>68</v>
      </c>
      <c r="AI18" s="7" t="s">
        <v>69</v>
      </c>
      <c r="AJ18" s="6" t="s">
        <v>61</v>
      </c>
      <c r="AK18" s="7">
        <v>1</v>
      </c>
      <c r="AL18" s="7">
        <v>1</v>
      </c>
      <c r="AM18" s="6" t="s">
        <v>61</v>
      </c>
      <c r="AN18" s="7" t="s">
        <v>137</v>
      </c>
      <c r="AO18" s="7" t="s">
        <v>79</v>
      </c>
      <c r="AP18" s="6" t="s">
        <v>61</v>
      </c>
      <c r="AQ18" s="7" t="s">
        <v>137</v>
      </c>
      <c r="AR18" s="7" t="s">
        <v>79</v>
      </c>
      <c r="AS18" s="6" t="s">
        <v>61</v>
      </c>
      <c r="AT18" s="7" t="s">
        <v>138</v>
      </c>
      <c r="AU18" s="7" t="s">
        <v>132</v>
      </c>
      <c r="AV18" s="6" t="s">
        <v>61</v>
      </c>
      <c r="AW18" s="7" t="s">
        <v>137</v>
      </c>
      <c r="AX18" s="7" t="s">
        <v>79</v>
      </c>
      <c r="AY18" s="6" t="s">
        <v>61</v>
      </c>
      <c r="AZ18" s="7" t="s">
        <v>137</v>
      </c>
      <c r="BA18" s="7" t="s">
        <v>79</v>
      </c>
      <c r="BB18" s="6" t="s">
        <v>61</v>
      </c>
      <c r="BC18" s="7" t="s">
        <v>137</v>
      </c>
      <c r="BD18" s="7" t="s">
        <v>79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ht="12.75" customHeight="1">
      <c r="A19" s="6" t="s">
        <v>51</v>
      </c>
      <c r="B19" s="26">
        <v>20</v>
      </c>
      <c r="C19" s="26" t="s">
        <v>79</v>
      </c>
      <c r="D19" s="10">
        <v>1</v>
      </c>
      <c r="E19" s="6" t="s">
        <v>51</v>
      </c>
      <c r="F19" s="26">
        <v>15</v>
      </c>
      <c r="G19" s="7">
        <v>15</v>
      </c>
      <c r="H19" s="6" t="s">
        <v>51</v>
      </c>
      <c r="I19" s="26">
        <v>39</v>
      </c>
      <c r="J19" s="7">
        <v>39</v>
      </c>
      <c r="K19" s="6" t="s">
        <v>51</v>
      </c>
      <c r="L19" s="6" t="s">
        <v>67</v>
      </c>
      <c r="M19" s="7" t="s">
        <v>68</v>
      </c>
      <c r="N19" s="7" t="s">
        <v>69</v>
      </c>
      <c r="O19" s="6" t="s">
        <v>51</v>
      </c>
      <c r="P19" s="7" t="s">
        <v>79</v>
      </c>
      <c r="Q19" s="7" t="s">
        <v>79</v>
      </c>
      <c r="R19" s="6" t="s">
        <v>51</v>
      </c>
      <c r="S19" s="7" t="s">
        <v>79</v>
      </c>
      <c r="T19" s="7" t="s">
        <v>79</v>
      </c>
      <c r="U19" s="6" t="s">
        <v>51</v>
      </c>
      <c r="V19" s="6" t="s">
        <v>74</v>
      </c>
      <c r="W19" s="7"/>
      <c r="X19" s="7" t="s">
        <v>69</v>
      </c>
      <c r="Y19" s="6" t="s">
        <v>51</v>
      </c>
      <c r="Z19" s="7" t="s">
        <v>79</v>
      </c>
      <c r="AA19" s="7" t="s">
        <v>79</v>
      </c>
      <c r="AB19" s="6" t="s">
        <v>51</v>
      </c>
      <c r="AC19" s="6" t="s">
        <v>74</v>
      </c>
      <c r="AD19" s="7" t="s">
        <v>68</v>
      </c>
      <c r="AE19" s="7" t="s">
        <v>69</v>
      </c>
      <c r="AF19" s="6" t="s">
        <v>51</v>
      </c>
      <c r="AG19" s="6" t="s">
        <v>93</v>
      </c>
      <c r="AH19" s="7" t="s">
        <v>68</v>
      </c>
      <c r="AI19" s="7" t="s">
        <v>69</v>
      </c>
      <c r="AJ19" s="6" t="s">
        <v>51</v>
      </c>
      <c r="AK19" s="7">
        <v>1</v>
      </c>
      <c r="AL19" s="7">
        <v>1</v>
      </c>
      <c r="AM19" s="6" t="s">
        <v>51</v>
      </c>
      <c r="AN19" s="7" t="s">
        <v>79</v>
      </c>
      <c r="AO19" s="7" t="s">
        <v>79</v>
      </c>
      <c r="AP19" s="6" t="s">
        <v>51</v>
      </c>
      <c r="AQ19" s="7" t="s">
        <v>79</v>
      </c>
      <c r="AR19" s="7" t="s">
        <v>79</v>
      </c>
      <c r="AS19" s="6" t="s">
        <v>51</v>
      </c>
      <c r="AT19" s="7" t="s">
        <v>79</v>
      </c>
      <c r="AU19" s="7" t="s">
        <v>79</v>
      </c>
      <c r="AV19" s="6" t="s">
        <v>51</v>
      </c>
      <c r="AW19" s="7" t="s">
        <v>79</v>
      </c>
      <c r="AX19" s="7" t="s">
        <v>79</v>
      </c>
      <c r="AY19" s="6" t="s">
        <v>51</v>
      </c>
      <c r="AZ19" s="7" t="s">
        <v>79</v>
      </c>
      <c r="BA19" s="7" t="s">
        <v>79</v>
      </c>
      <c r="BB19" s="6" t="s">
        <v>51</v>
      </c>
      <c r="BC19" s="7" t="s">
        <v>79</v>
      </c>
      <c r="BD19" s="7" t="s">
        <v>79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ht="12.75" customHeight="1">
      <c r="A20" s="6" t="s">
        <v>62</v>
      </c>
      <c r="B20" s="26">
        <v>24</v>
      </c>
      <c r="C20" s="26" t="s">
        <v>152</v>
      </c>
      <c r="D20" s="10">
        <v>0.58333333333333337</v>
      </c>
      <c r="E20" s="6" t="s">
        <v>62</v>
      </c>
      <c r="F20" s="26">
        <v>15</v>
      </c>
      <c r="G20" s="7">
        <v>15</v>
      </c>
      <c r="H20" s="6" t="s">
        <v>62</v>
      </c>
      <c r="I20" s="26">
        <v>45</v>
      </c>
      <c r="J20" s="7">
        <v>45</v>
      </c>
      <c r="K20" s="6" t="s">
        <v>62</v>
      </c>
      <c r="L20" s="6" t="s">
        <v>153</v>
      </c>
      <c r="M20" s="7">
        <v>3</v>
      </c>
      <c r="N20" s="7" t="s">
        <v>154</v>
      </c>
      <c r="O20" s="6" t="s">
        <v>62</v>
      </c>
      <c r="P20" s="7" t="s">
        <v>110</v>
      </c>
      <c r="Q20" s="7" t="s">
        <v>110</v>
      </c>
      <c r="R20" s="6" t="s">
        <v>62</v>
      </c>
      <c r="S20" s="7" t="s">
        <v>129</v>
      </c>
      <c r="T20" s="7" t="s">
        <v>129</v>
      </c>
      <c r="U20" s="6" t="s">
        <v>62</v>
      </c>
      <c r="V20" s="6" t="s">
        <v>74</v>
      </c>
      <c r="W20" s="7"/>
      <c r="X20" s="7" t="s">
        <v>69</v>
      </c>
      <c r="Y20" s="6" t="s">
        <v>62</v>
      </c>
      <c r="Z20" s="7" t="s">
        <v>152</v>
      </c>
      <c r="AA20" s="7" t="s">
        <v>152</v>
      </c>
      <c r="AB20" s="6" t="s">
        <v>62</v>
      </c>
      <c r="AC20" s="6" t="s">
        <v>91</v>
      </c>
      <c r="AD20" s="7">
        <v>4</v>
      </c>
      <c r="AE20" s="7">
        <v>80</v>
      </c>
      <c r="AF20" s="6" t="s">
        <v>62</v>
      </c>
      <c r="AG20" s="6" t="s">
        <v>93</v>
      </c>
      <c r="AH20" s="7" t="s">
        <v>68</v>
      </c>
      <c r="AI20" s="7" t="s">
        <v>69</v>
      </c>
      <c r="AJ20" s="6" t="s">
        <v>62</v>
      </c>
      <c r="AK20" s="7">
        <v>1</v>
      </c>
      <c r="AL20" s="7">
        <v>1</v>
      </c>
      <c r="AM20" s="6" t="s">
        <v>62</v>
      </c>
      <c r="AN20" s="7" t="s">
        <v>152</v>
      </c>
      <c r="AO20" s="7" t="s">
        <v>152</v>
      </c>
      <c r="AP20" s="6" t="s">
        <v>62</v>
      </c>
      <c r="AQ20" s="7" t="s">
        <v>152</v>
      </c>
      <c r="AR20" s="7" t="s">
        <v>152</v>
      </c>
      <c r="AS20" s="6" t="s">
        <v>62</v>
      </c>
      <c r="AT20" s="7" t="s">
        <v>155</v>
      </c>
      <c r="AU20" s="7" t="s">
        <v>155</v>
      </c>
      <c r="AV20" s="6" t="s">
        <v>62</v>
      </c>
      <c r="AW20" s="7" t="s">
        <v>110</v>
      </c>
      <c r="AX20" s="7" t="s">
        <v>152</v>
      </c>
      <c r="AY20" s="6" t="s">
        <v>62</v>
      </c>
      <c r="AZ20" s="7" t="s">
        <v>152</v>
      </c>
      <c r="BA20" s="7" t="s">
        <v>152</v>
      </c>
      <c r="BB20" s="6" t="s">
        <v>62</v>
      </c>
      <c r="BC20" s="7" t="s">
        <v>152</v>
      </c>
      <c r="BD20" s="7" t="s">
        <v>152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12.75" customHeight="1">
      <c r="A21" s="6" t="s">
        <v>63</v>
      </c>
      <c r="B21" s="26">
        <v>28</v>
      </c>
      <c r="C21" s="26" t="s">
        <v>110</v>
      </c>
      <c r="D21" s="10">
        <v>0.4642857142857143</v>
      </c>
      <c r="E21" s="6" t="s">
        <v>63</v>
      </c>
      <c r="F21" s="26">
        <v>13</v>
      </c>
      <c r="G21" s="7">
        <v>15</v>
      </c>
      <c r="H21" s="6" t="s">
        <v>63</v>
      </c>
      <c r="I21" s="26">
        <v>44</v>
      </c>
      <c r="J21" s="7">
        <v>45</v>
      </c>
      <c r="K21" s="6" t="s">
        <v>63</v>
      </c>
      <c r="L21" s="6" t="s">
        <v>67</v>
      </c>
      <c r="M21" s="7" t="s">
        <v>68</v>
      </c>
      <c r="N21" s="7" t="s">
        <v>69</v>
      </c>
      <c r="O21" s="6" t="s">
        <v>63</v>
      </c>
      <c r="P21" s="7" t="s">
        <v>110</v>
      </c>
      <c r="Q21" s="7" t="s">
        <v>110</v>
      </c>
      <c r="R21" s="6" t="s">
        <v>63</v>
      </c>
      <c r="S21" s="7" t="s">
        <v>155</v>
      </c>
      <c r="T21" s="7" t="s">
        <v>110</v>
      </c>
      <c r="U21" s="6" t="s">
        <v>63</v>
      </c>
      <c r="V21" s="6" t="s">
        <v>74</v>
      </c>
      <c r="W21" s="7"/>
      <c r="X21" s="7" t="s">
        <v>69</v>
      </c>
      <c r="Y21" s="6" t="s">
        <v>63</v>
      </c>
      <c r="Z21" s="7" t="s">
        <v>155</v>
      </c>
      <c r="AA21" s="7" t="s">
        <v>110</v>
      </c>
      <c r="AB21" s="6" t="s">
        <v>63</v>
      </c>
      <c r="AC21" s="6" t="s">
        <v>91</v>
      </c>
      <c r="AD21" s="7">
        <v>3</v>
      </c>
      <c r="AE21" s="7" t="s">
        <v>116</v>
      </c>
      <c r="AF21" s="6" t="s">
        <v>63</v>
      </c>
      <c r="AG21" s="6" t="s">
        <v>76</v>
      </c>
      <c r="AH21" s="7">
        <v>4</v>
      </c>
      <c r="AI21" s="7" t="s">
        <v>77</v>
      </c>
      <c r="AJ21" s="6" t="s">
        <v>63</v>
      </c>
      <c r="AK21" s="7" t="s">
        <v>117</v>
      </c>
      <c r="AL21" s="7" t="s">
        <v>123</v>
      </c>
      <c r="AM21" s="6" t="s">
        <v>63</v>
      </c>
      <c r="AN21" s="7" t="s">
        <v>155</v>
      </c>
      <c r="AO21" s="7" t="s">
        <v>110</v>
      </c>
      <c r="AP21" s="6" t="s">
        <v>63</v>
      </c>
      <c r="AQ21" s="7" t="s">
        <v>110</v>
      </c>
      <c r="AR21" s="7" t="s">
        <v>110</v>
      </c>
      <c r="AS21" s="6" t="s">
        <v>63</v>
      </c>
      <c r="AT21" s="7" t="s">
        <v>128</v>
      </c>
      <c r="AU21" s="7" t="s">
        <v>110</v>
      </c>
      <c r="AV21" s="6" t="s">
        <v>63</v>
      </c>
      <c r="AW21" s="7" t="s">
        <v>110</v>
      </c>
      <c r="AX21" s="7" t="s">
        <v>110</v>
      </c>
      <c r="AY21" s="6" t="s">
        <v>63</v>
      </c>
      <c r="AZ21" s="7" t="s">
        <v>110</v>
      </c>
      <c r="BA21" s="7" t="s">
        <v>110</v>
      </c>
      <c r="BB21" s="6" t="s">
        <v>63</v>
      </c>
      <c r="BC21" s="7" t="s">
        <v>110</v>
      </c>
      <c r="BD21" s="7" t="s">
        <v>110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2.75" customHeight="1">
      <c r="A22" s="6" t="s">
        <v>64</v>
      </c>
      <c r="B22" s="26">
        <v>169</v>
      </c>
      <c r="C22" s="26" t="s">
        <v>102</v>
      </c>
      <c r="D22" s="10">
        <v>0.42603550295857989</v>
      </c>
      <c r="E22" s="6" t="s">
        <v>64</v>
      </c>
      <c r="F22" s="26">
        <v>14</v>
      </c>
      <c r="G22" s="7">
        <v>15</v>
      </c>
      <c r="H22" s="6" t="s">
        <v>64</v>
      </c>
      <c r="I22" s="26">
        <v>45</v>
      </c>
      <c r="J22" s="7">
        <v>45</v>
      </c>
      <c r="K22" s="6" t="s">
        <v>64</v>
      </c>
      <c r="L22" s="6" t="s">
        <v>67</v>
      </c>
      <c r="M22" s="7" t="s">
        <v>68</v>
      </c>
      <c r="N22" s="7" t="s">
        <v>69</v>
      </c>
      <c r="O22" s="6" t="s">
        <v>64</v>
      </c>
      <c r="P22" s="7" t="s">
        <v>101</v>
      </c>
      <c r="Q22" s="7" t="s">
        <v>134</v>
      </c>
      <c r="R22" s="6" t="s">
        <v>64</v>
      </c>
      <c r="S22" s="7" t="s">
        <v>115</v>
      </c>
      <c r="T22" s="7" t="s">
        <v>115</v>
      </c>
      <c r="U22" s="6" t="s">
        <v>64</v>
      </c>
      <c r="V22" s="6" t="s">
        <v>74</v>
      </c>
      <c r="W22" s="7"/>
      <c r="X22" s="7" t="s">
        <v>69</v>
      </c>
      <c r="Y22" s="6" t="s">
        <v>64</v>
      </c>
      <c r="Z22" s="7" t="s">
        <v>143</v>
      </c>
      <c r="AA22" s="7" t="s">
        <v>102</v>
      </c>
      <c r="AB22" s="6" t="s">
        <v>64</v>
      </c>
      <c r="AC22" s="6" t="s">
        <v>91</v>
      </c>
      <c r="AD22" s="7">
        <v>3</v>
      </c>
      <c r="AE22" s="7" t="s">
        <v>116</v>
      </c>
      <c r="AF22" s="6" t="s">
        <v>64</v>
      </c>
      <c r="AG22" s="6" t="s">
        <v>93</v>
      </c>
      <c r="AH22" s="7" t="s">
        <v>68</v>
      </c>
      <c r="AI22" s="7" t="s">
        <v>69</v>
      </c>
      <c r="AJ22" s="6" t="s">
        <v>64</v>
      </c>
      <c r="AK22" s="7" t="s">
        <v>94</v>
      </c>
      <c r="AL22" s="7" t="s">
        <v>103</v>
      </c>
      <c r="AM22" s="6" t="s">
        <v>64</v>
      </c>
      <c r="AN22" s="7" t="s">
        <v>145</v>
      </c>
      <c r="AO22" s="7" t="s">
        <v>102</v>
      </c>
      <c r="AP22" s="6" t="s">
        <v>64</v>
      </c>
      <c r="AQ22" s="7" t="s">
        <v>156</v>
      </c>
      <c r="AR22" s="7" t="s">
        <v>102</v>
      </c>
      <c r="AS22" s="6" t="s">
        <v>64</v>
      </c>
      <c r="AT22" s="7" t="s">
        <v>157</v>
      </c>
      <c r="AU22" s="7" t="s">
        <v>99</v>
      </c>
      <c r="AV22" s="6" t="s">
        <v>64</v>
      </c>
      <c r="AW22" s="7" t="s">
        <v>143</v>
      </c>
      <c r="AX22" s="7" t="s">
        <v>102</v>
      </c>
      <c r="AY22" s="6" t="s">
        <v>64</v>
      </c>
      <c r="AZ22" s="7" t="s">
        <v>158</v>
      </c>
      <c r="BA22" s="7" t="s">
        <v>102</v>
      </c>
      <c r="BB22" s="6" t="s">
        <v>64</v>
      </c>
      <c r="BC22" s="7" t="s">
        <v>158</v>
      </c>
      <c r="BD22" s="7" t="s">
        <v>102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</sheetData>
  <mergeCells count="20"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Z1:BA1"/>
    <mergeCell ref="BC1:BD1"/>
    <mergeCell ref="AH1:AI1"/>
    <mergeCell ref="AK1:AL1"/>
    <mergeCell ref="AN1:AO1"/>
    <mergeCell ref="AQ1:AR1"/>
    <mergeCell ref="AT1:AU1"/>
    <mergeCell ref="AW1:AX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3"/>
  <sheetViews>
    <sheetView workbookViewId="0">
      <selection activeCell="B19" sqref="B19"/>
    </sheetView>
  </sheetViews>
  <sheetFormatPr defaultColWidth="14.42578125" defaultRowHeight="15" customHeight="1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>
      <c r="A1" s="9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5" t="s">
        <v>28</v>
      </c>
      <c r="B2" s="17">
        <v>30</v>
      </c>
      <c r="C2" s="17">
        <v>30</v>
      </c>
      <c r="D2" s="17">
        <v>40</v>
      </c>
      <c r="E2" s="18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 t="str">
        <f>'Данные для ввода на bus.gov.ru'!A12</f>
        <v>Кулижниковская средняя общеобразовательная школа</v>
      </c>
      <c r="B3" s="19">
        <f>IFERROR(((('Данные для ввода на bus.gov.ru'!F12/'Данные для ввода на bus.gov.ru'!G12)+('Данные для ввода на bus.gov.ru'!I12/'Данные для ввода на bus.gov.ru'!J12))/2*100)*0.3,"")</f>
        <v>29</v>
      </c>
      <c r="C3" s="17">
        <f>'Данные для ввода на bus.gov.ru'!N12*0.3</f>
        <v>30</v>
      </c>
      <c r="D3" s="19">
        <f>((('Данные для ввода на bus.gov.ru'!P12+'Данные для ввода на bus.gov.ru'!S12)/('Данные для ввода на bus.gov.ru'!Q12+'Данные для ввода на bus.gov.ru'!T12))*100)*0.4</f>
        <v>40</v>
      </c>
      <c r="E3" s="20">
        <f t="shared" ref="E3" si="0">B3+C3+D3</f>
        <v>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2"/>
  <sheetViews>
    <sheetView workbookViewId="0">
      <selection activeCell="A4" sqref="A4:XFD13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121.5" customHeight="1">
      <c r="A1" s="9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1">
        <v>50</v>
      </c>
      <c r="C2" s="21">
        <v>50</v>
      </c>
      <c r="D2" s="21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bus.gov.ru'!A12</f>
        <v>Кулижниковская средняя общеобразовательная школа</v>
      </c>
      <c r="B3" s="7">
        <f>'Данные для ввода на bus.gov.ru'!X12*0.5</f>
        <v>50</v>
      </c>
      <c r="C3" s="13">
        <f>(('Данные для ввода на bus.gov.ru'!Z12/'Данные для ввода на bus.gov.ru'!AA12)*100)*0.5</f>
        <v>50</v>
      </c>
      <c r="D3" s="13">
        <f t="shared" ref="D3" si="0">B3+C3</f>
        <v>100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3"/>
  <sheetViews>
    <sheetView workbookViewId="0">
      <selection activeCell="A4" sqref="A4:XFD13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131.25" customHeight="1">
      <c r="A1" s="15" t="s">
        <v>20</v>
      </c>
      <c r="B1" s="16" t="s">
        <v>31</v>
      </c>
      <c r="C1" s="16" t="s">
        <v>32</v>
      </c>
      <c r="D1" s="16" t="s">
        <v>18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2">
        <v>30</v>
      </c>
      <c r="C2" s="22">
        <v>40</v>
      </c>
      <c r="D2" s="22">
        <v>30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bus.gov.ru'!A12</f>
        <v>Кулижниковская средняя общеобразовательная школа</v>
      </c>
      <c r="B3" s="12">
        <f>'Данные для ввода на bus.gov.ru'!AE12*0.3</f>
        <v>18</v>
      </c>
      <c r="C3" s="12">
        <f>'Данные для ввода на bus.gov.ru'!AI12*0.4</f>
        <v>40</v>
      </c>
      <c r="D3" s="14">
        <f>IFERROR((('Данные для ввода на bus.gov.ru'!AK12/'Данные для ввода на bus.gov.ru'!AL12)*100)*0.3,0)</f>
        <v>30</v>
      </c>
      <c r="E3" s="14">
        <f t="shared" ref="E3" si="0">B3+C3+D3</f>
        <v>88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3"/>
  <sheetViews>
    <sheetView workbookViewId="0">
      <selection activeCell="A18" sqref="A18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282" customHeight="1">
      <c r="A1" s="15" t="s">
        <v>20</v>
      </c>
      <c r="B1" s="16" t="s">
        <v>33</v>
      </c>
      <c r="C1" s="16" t="s">
        <v>34</v>
      </c>
      <c r="D1" s="16" t="s">
        <v>35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>
      <c r="A2" s="24" t="s">
        <v>28</v>
      </c>
      <c r="B2" s="22">
        <v>40</v>
      </c>
      <c r="C2" s="22">
        <v>40</v>
      </c>
      <c r="D2" s="22">
        <v>20</v>
      </c>
      <c r="E2" s="22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>
      <c r="A3" s="6" t="str">
        <f>'Данные для ввода на bus.gov.ru'!A12</f>
        <v>Кулижниковская средняя общеобразовательная школа</v>
      </c>
      <c r="B3" s="14">
        <f>(('Данные для ввода на bus.gov.ru'!AN12/'Данные для ввода на bus.gov.ru'!AO12)*100)*0.4</f>
        <v>40</v>
      </c>
      <c r="C3" s="13">
        <f>(('Данные для ввода на bus.gov.ru'!AQ12/'Данные для ввода на bus.gov.ru'!AR12)*100)*0.4</f>
        <v>40</v>
      </c>
      <c r="D3" s="14">
        <f>(('Данные для ввода на bus.gov.ru'!AT12/'Данные для ввода на bus.gov.ru'!AU12)*100)*0.2</f>
        <v>20</v>
      </c>
      <c r="E3" s="14">
        <f t="shared" ref="E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03"/>
  <sheetViews>
    <sheetView workbookViewId="0">
      <selection activeCell="C25" sqref="C25"/>
    </sheetView>
  </sheetViews>
  <sheetFormatPr defaultColWidth="14.42578125" defaultRowHeight="15" customHeight="1"/>
  <cols>
    <col min="1" max="1" width="78.7109375" style="23" customWidth="1"/>
    <col min="2" max="16384" width="14.42578125" style="4"/>
  </cols>
  <sheetData>
    <row r="1" spans="1:26" ht="113.25" customHeight="1">
      <c r="A1" s="9" t="s">
        <v>20</v>
      </c>
      <c r="B1" s="16" t="s">
        <v>19</v>
      </c>
      <c r="C1" s="16" t="s">
        <v>36</v>
      </c>
      <c r="D1" s="16" t="s">
        <v>37</v>
      </c>
      <c r="E1" s="16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4" t="s">
        <v>28</v>
      </c>
      <c r="B2" s="22">
        <v>30</v>
      </c>
      <c r="C2" s="22">
        <v>20</v>
      </c>
      <c r="D2" s="22">
        <v>50</v>
      </c>
      <c r="E2" s="22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tr">
        <f>'Данные для ввода на bus.gov.ru'!A12</f>
        <v>Кулижниковская средняя общеобразовательная школа</v>
      </c>
      <c r="B3" s="14">
        <f>(('Данные для ввода на bus.gov.ru'!AW12/'Данные для ввода на bus.gov.ru'!AX12)*100)*0.3</f>
        <v>30</v>
      </c>
      <c r="C3" s="14">
        <f>(('Данные для ввода на bus.gov.ru'!AZ12/'Данные для ввода на bus.gov.ru'!BA12)*100)*0.2</f>
        <v>20</v>
      </c>
      <c r="D3" s="14">
        <f>(('Данные для ввода на bus.gov.ru'!BC12/'Данные для ввода на bus.gov.ru'!BD12)*100)*0.5</f>
        <v>50</v>
      </c>
      <c r="E3" s="14">
        <f t="shared" ref="E3" si="0">B3+C3+D3</f>
        <v>100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04"/>
  <sheetViews>
    <sheetView tabSelected="1" workbookViewId="0">
      <selection activeCell="G18" sqref="G18"/>
    </sheetView>
  </sheetViews>
  <sheetFormatPr defaultColWidth="14.42578125" defaultRowHeight="15" customHeight="1"/>
  <cols>
    <col min="1" max="1" width="78.7109375" style="4" customWidth="1"/>
    <col min="2" max="16384" width="14.42578125" style="4"/>
  </cols>
  <sheetData>
    <row r="1" spans="1:26" ht="81" customHeight="1">
      <c r="A1" s="29" t="s">
        <v>38</v>
      </c>
      <c r="B1" s="30" t="s">
        <v>39</v>
      </c>
      <c r="C1" s="31" t="s">
        <v>40</v>
      </c>
      <c r="D1" s="31" t="s">
        <v>41</v>
      </c>
      <c r="E1" s="31" t="s">
        <v>42</v>
      </c>
      <c r="F1" s="31" t="s">
        <v>43</v>
      </c>
      <c r="G1" s="28" t="s">
        <v>44</v>
      </c>
      <c r="H1" s="32" t="s">
        <v>159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3" customFormat="1" ht="12.75" customHeight="1">
      <c r="A2" s="27" t="s">
        <v>28</v>
      </c>
      <c r="B2" s="13">
        <f>'Критерий 1'!E2</f>
        <v>100</v>
      </c>
      <c r="C2" s="13">
        <f>'Критерий 2'!D2</f>
        <v>100</v>
      </c>
      <c r="D2" s="13">
        <f>'Критерий 3'!E2</f>
        <v>100</v>
      </c>
      <c r="E2" s="13">
        <f>'Критерий 4'!E2</f>
        <v>100</v>
      </c>
      <c r="F2" s="13">
        <f>'Критерий 5'!E2</f>
        <v>100</v>
      </c>
      <c r="G2" s="13">
        <f>AVERAGE(B2:F2)</f>
        <v>100</v>
      </c>
      <c r="H2" s="28">
        <v>100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23" customFormat="1" ht="12.75" customHeight="1">
      <c r="A3" s="6" t="str">
        <f>'Критерий 1'!A3</f>
        <v>Кулижниковская средняя общеобразовательная школа</v>
      </c>
      <c r="B3" s="13">
        <f>'Критерий 1'!E3</f>
        <v>99</v>
      </c>
      <c r="C3" s="13">
        <f>'Критерий 2'!D3</f>
        <v>100</v>
      </c>
      <c r="D3" s="13">
        <f>'Критерий 3'!E3</f>
        <v>88</v>
      </c>
      <c r="E3" s="13">
        <f>'Критерий 4'!E3</f>
        <v>100</v>
      </c>
      <c r="F3" s="13">
        <f>'Критерий 5'!E3</f>
        <v>100</v>
      </c>
      <c r="G3" s="13">
        <f t="shared" ref="G3" si="0">AVERAGE(B3:F3)</f>
        <v>97.4</v>
      </c>
      <c r="H3" s="28">
        <v>86.28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3"/>
      <c r="B4" s="5"/>
      <c r="C4" s="3"/>
      <c r="D4" s="3"/>
      <c r="E4" s="3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"/>
      <c r="B5" s="5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/>
      <c r="B6" s="5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5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/>
      <c r="B8" s="5"/>
      <c r="C8" s="3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/>
      <c r="B9" s="5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/>
      <c r="B10" s="5"/>
      <c r="C10" s="3"/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/>
      <c r="B11" s="5"/>
      <c r="C11" s="3"/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5"/>
      <c r="C12" s="3"/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5"/>
      <c r="C13" s="3"/>
      <c r="D13" s="3"/>
      <c r="E13" s="3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5"/>
      <c r="C14" s="3"/>
      <c r="D14" s="3"/>
      <c r="E14" s="3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5"/>
      <c r="C15" s="3"/>
      <c r="D15" s="3"/>
      <c r="E15" s="3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5"/>
      <c r="C16" s="3"/>
      <c r="D16" s="3"/>
      <c r="E16" s="3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5"/>
      <c r="C17" s="3"/>
      <c r="D17" s="3"/>
      <c r="E17" s="3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5"/>
      <c r="C18" s="3"/>
      <c r="D18" s="3"/>
      <c r="E18" s="3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3"/>
      <c r="B19" s="5"/>
      <c r="C19" s="3"/>
      <c r="D19" s="3"/>
      <c r="E19" s="3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3"/>
      <c r="B20" s="5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"/>
      <c r="B21" s="5"/>
      <c r="C21" s="3"/>
      <c r="D21" s="3"/>
      <c r="E21" s="3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"/>
      <c r="B22" s="5"/>
      <c r="C22" s="3"/>
      <c r="D22" s="3"/>
      <c r="E22" s="3"/>
      <c r="F22" s="3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3"/>
      <c r="B23" s="5"/>
      <c r="C23" s="3"/>
      <c r="D23" s="3"/>
      <c r="E23" s="3"/>
      <c r="F23" s="3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3"/>
      <c r="B24" s="5"/>
      <c r="C24" s="3"/>
      <c r="D24" s="3"/>
      <c r="E24" s="3"/>
      <c r="F24" s="3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3"/>
      <c r="B25" s="5"/>
      <c r="C25" s="3"/>
      <c r="D25" s="3"/>
      <c r="E25" s="3"/>
      <c r="F25" s="3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3"/>
      <c r="B26" s="5"/>
      <c r="C26" s="3"/>
      <c r="D26" s="3"/>
      <c r="E26" s="3"/>
      <c r="F26" s="3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3"/>
      <c r="B27" s="5"/>
      <c r="C27" s="3"/>
      <c r="D27" s="3"/>
      <c r="E27" s="3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"/>
      <c r="B28" s="5"/>
      <c r="C28" s="3"/>
      <c r="D28" s="3"/>
      <c r="E28" s="3"/>
      <c r="F28" s="3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3"/>
      <c r="B29" s="5"/>
      <c r="C29" s="3"/>
      <c r="D29" s="3"/>
      <c r="E29" s="3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3"/>
      <c r="B30" s="5"/>
      <c r="C30" s="3"/>
      <c r="D30" s="3"/>
      <c r="E30" s="3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3"/>
      <c r="B31" s="5"/>
      <c r="C31" s="3"/>
      <c r="D31" s="3"/>
      <c r="E31" s="3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3"/>
      <c r="B32" s="5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3"/>
      <c r="B33" s="5"/>
      <c r="C33" s="3"/>
      <c r="D33" s="3"/>
      <c r="E33" s="3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3"/>
      <c r="B34" s="5"/>
      <c r="C34" s="3"/>
      <c r="D34" s="3"/>
      <c r="E34" s="3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3"/>
      <c r="B35" s="5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3"/>
      <c r="B36" s="5"/>
      <c r="C36" s="3"/>
      <c r="D36" s="3"/>
      <c r="E36" s="3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3"/>
      <c r="B37" s="5"/>
      <c r="C37" s="3"/>
      <c r="D37" s="3"/>
      <c r="E37" s="3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3"/>
      <c r="B38" s="5"/>
      <c r="C38" s="3"/>
      <c r="D38" s="3"/>
      <c r="E38" s="3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3"/>
      <c r="B39" s="5"/>
      <c r="C39" s="3"/>
      <c r="D39" s="3"/>
      <c r="E39" s="3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3"/>
      <c r="B40" s="5"/>
      <c r="C40" s="3"/>
      <c r="D40" s="3"/>
      <c r="E40" s="3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5"/>
      <c r="C41" s="3"/>
      <c r="D41" s="3"/>
      <c r="E41" s="3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5"/>
      <c r="C42" s="3"/>
      <c r="D42" s="3"/>
      <c r="E42" s="3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5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5"/>
      <c r="C44" s="3"/>
      <c r="D44" s="3"/>
      <c r="E44" s="3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5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5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5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5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5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5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5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5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5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5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5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5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5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5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5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5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5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5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5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5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5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5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5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5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5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5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5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5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5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5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5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5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5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5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5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5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5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5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5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5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5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5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5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5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5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5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5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5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5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5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5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5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5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5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5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5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5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5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5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5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5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5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5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5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5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5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5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5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5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5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5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5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5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5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5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5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5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5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5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5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5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5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5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5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5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5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5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5"/>
      <c r="C332" s="3"/>
      <c r="D332" s="3"/>
      <c r="E332" s="3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5"/>
      <c r="C333" s="3"/>
      <c r="D333" s="3"/>
      <c r="E333" s="3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5"/>
      <c r="C334" s="3"/>
      <c r="D334" s="3"/>
      <c r="E334" s="3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5"/>
      <c r="C335" s="3"/>
      <c r="D335" s="3"/>
      <c r="E335" s="3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5"/>
      <c r="C336" s="3"/>
      <c r="D336" s="3"/>
      <c r="E336" s="3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5"/>
      <c r="C337" s="3"/>
      <c r="D337" s="3"/>
      <c r="E337" s="3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5"/>
      <c r="C338" s="3"/>
      <c r="D338" s="3"/>
      <c r="E338" s="3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5"/>
      <c r="C339" s="3"/>
      <c r="D339" s="3"/>
      <c r="E339" s="3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5"/>
      <c r="C340" s="3"/>
      <c r="D340" s="3"/>
      <c r="E340" s="3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5"/>
      <c r="C341" s="3"/>
      <c r="D341" s="3"/>
      <c r="E341" s="3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5"/>
      <c r="C342" s="3"/>
      <c r="D342" s="3"/>
      <c r="E342" s="3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5"/>
      <c r="C343" s="3"/>
      <c r="D343" s="3"/>
      <c r="E343" s="3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5"/>
      <c r="C344" s="3"/>
      <c r="D344" s="3"/>
      <c r="E344" s="3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5"/>
      <c r="C345" s="3"/>
      <c r="D345" s="3"/>
      <c r="E345" s="3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5"/>
      <c r="C346" s="3"/>
      <c r="D346" s="3"/>
      <c r="E346" s="3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5"/>
      <c r="C347" s="3"/>
      <c r="D347" s="3"/>
      <c r="E347" s="3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5"/>
      <c r="C348" s="3"/>
      <c r="D348" s="3"/>
      <c r="E348" s="3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5"/>
      <c r="C349" s="3"/>
      <c r="D349" s="3"/>
      <c r="E349" s="3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5"/>
      <c r="C350" s="3"/>
      <c r="D350" s="3"/>
      <c r="E350" s="3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5"/>
      <c r="C351" s="3"/>
      <c r="D351" s="3"/>
      <c r="E351" s="3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5"/>
      <c r="C352" s="3"/>
      <c r="D352" s="3"/>
      <c r="E352" s="3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5"/>
      <c r="C353" s="3"/>
      <c r="D353" s="3"/>
      <c r="E353" s="3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5"/>
      <c r="C354" s="3"/>
      <c r="D354" s="3"/>
      <c r="E354" s="3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5"/>
      <c r="C355" s="3"/>
      <c r="D355" s="3"/>
      <c r="E355" s="3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5"/>
      <c r="C356" s="3"/>
      <c r="D356" s="3"/>
      <c r="E356" s="3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5"/>
      <c r="C357" s="3"/>
      <c r="D357" s="3"/>
      <c r="E357" s="3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5"/>
      <c r="C358" s="3"/>
      <c r="D358" s="3"/>
      <c r="E358" s="3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5"/>
      <c r="C359" s="3"/>
      <c r="D359" s="3"/>
      <c r="E359" s="3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5"/>
      <c r="C360" s="3"/>
      <c r="D360" s="3"/>
      <c r="E360" s="3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5"/>
      <c r="C361" s="3"/>
      <c r="D361" s="3"/>
      <c r="E361" s="3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5"/>
      <c r="C362" s="3"/>
      <c r="D362" s="3"/>
      <c r="E362" s="3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5"/>
      <c r="C363" s="3"/>
      <c r="D363" s="3"/>
      <c r="E363" s="3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5"/>
      <c r="C364" s="3"/>
      <c r="D364" s="3"/>
      <c r="E364" s="3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5"/>
      <c r="C365" s="3"/>
      <c r="D365" s="3"/>
      <c r="E365" s="3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5"/>
      <c r="C366" s="3"/>
      <c r="D366" s="3"/>
      <c r="E366" s="3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5"/>
      <c r="C367" s="3"/>
      <c r="D367" s="3"/>
      <c r="E367" s="3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5"/>
      <c r="C368" s="3"/>
      <c r="D368" s="3"/>
      <c r="E368" s="3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5"/>
      <c r="C369" s="3"/>
      <c r="D369" s="3"/>
      <c r="E369" s="3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5"/>
      <c r="C370" s="3"/>
      <c r="D370" s="3"/>
      <c r="E370" s="3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5"/>
      <c r="C371" s="3"/>
      <c r="D371" s="3"/>
      <c r="E371" s="3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5"/>
      <c r="C372" s="3"/>
      <c r="D372" s="3"/>
      <c r="E372" s="3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5"/>
      <c r="C373" s="3"/>
      <c r="D373" s="3"/>
      <c r="E373" s="3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5"/>
      <c r="C374" s="3"/>
      <c r="D374" s="3"/>
      <c r="E374" s="3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5"/>
      <c r="C375" s="3"/>
      <c r="D375" s="3"/>
      <c r="E375" s="3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5"/>
      <c r="C376" s="3"/>
      <c r="D376" s="3"/>
      <c r="E376" s="3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5"/>
      <c r="C377" s="3"/>
      <c r="D377" s="3"/>
      <c r="E377" s="3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5"/>
      <c r="C378" s="3"/>
      <c r="D378" s="3"/>
      <c r="E378" s="3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5"/>
      <c r="C379" s="3"/>
      <c r="D379" s="3"/>
      <c r="E379" s="3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5"/>
      <c r="C380" s="3"/>
      <c r="D380" s="3"/>
      <c r="E380" s="3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5"/>
      <c r="C381" s="3"/>
      <c r="D381" s="3"/>
      <c r="E381" s="3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5"/>
      <c r="C382" s="3"/>
      <c r="D382" s="3"/>
      <c r="E382" s="3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5"/>
      <c r="C383" s="3"/>
      <c r="D383" s="3"/>
      <c r="E383" s="3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5"/>
      <c r="C384" s="3"/>
      <c r="D384" s="3"/>
      <c r="E384" s="3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5"/>
      <c r="C385" s="3"/>
      <c r="D385" s="3"/>
      <c r="E385" s="3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5"/>
      <c r="C386" s="3"/>
      <c r="D386" s="3"/>
      <c r="E386" s="3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5"/>
      <c r="C387" s="3"/>
      <c r="D387" s="3"/>
      <c r="E387" s="3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5"/>
      <c r="C388" s="3"/>
      <c r="D388" s="3"/>
      <c r="E388" s="3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5"/>
      <c r="C389" s="3"/>
      <c r="D389" s="3"/>
      <c r="E389" s="3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5"/>
      <c r="C390" s="3"/>
      <c r="D390" s="3"/>
      <c r="E390" s="3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5"/>
      <c r="C391" s="3"/>
      <c r="D391" s="3"/>
      <c r="E391" s="3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5"/>
      <c r="C392" s="3"/>
      <c r="D392" s="3"/>
      <c r="E392" s="3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5"/>
      <c r="C393" s="3"/>
      <c r="D393" s="3"/>
      <c r="E393" s="3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5"/>
      <c r="C394" s="3"/>
      <c r="D394" s="3"/>
      <c r="E394" s="3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5"/>
      <c r="C395" s="3"/>
      <c r="D395" s="3"/>
      <c r="E395" s="3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5"/>
      <c r="C396" s="3"/>
      <c r="D396" s="3"/>
      <c r="E396" s="3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5"/>
      <c r="C397" s="3"/>
      <c r="D397" s="3"/>
      <c r="E397" s="3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5"/>
      <c r="C398" s="3"/>
      <c r="D398" s="3"/>
      <c r="E398" s="3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5"/>
      <c r="C399" s="3"/>
      <c r="D399" s="3"/>
      <c r="E399" s="3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5"/>
      <c r="C400" s="3"/>
      <c r="D400" s="3"/>
      <c r="E400" s="3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5"/>
      <c r="C401" s="3"/>
      <c r="D401" s="3"/>
      <c r="E401" s="3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5"/>
      <c r="C402" s="3"/>
      <c r="D402" s="3"/>
      <c r="E402" s="3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5"/>
      <c r="C403" s="3"/>
      <c r="D403" s="3"/>
      <c r="E403" s="3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5"/>
      <c r="C404" s="3"/>
      <c r="D404" s="3"/>
      <c r="E404" s="3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5"/>
      <c r="C405" s="3"/>
      <c r="D405" s="3"/>
      <c r="E405" s="3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5"/>
      <c r="C406" s="3"/>
      <c r="D406" s="3"/>
      <c r="E406" s="3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5"/>
      <c r="C407" s="3"/>
      <c r="D407" s="3"/>
      <c r="E407" s="3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5"/>
      <c r="C408" s="3"/>
      <c r="D408" s="3"/>
      <c r="E408" s="3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5"/>
      <c r="C409" s="3"/>
      <c r="D409" s="3"/>
      <c r="E409" s="3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5"/>
      <c r="C410" s="3"/>
      <c r="D410" s="3"/>
      <c r="E410" s="3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5"/>
      <c r="C411" s="3"/>
      <c r="D411" s="3"/>
      <c r="E411" s="3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5"/>
      <c r="C412" s="3"/>
      <c r="D412" s="3"/>
      <c r="E412" s="3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5"/>
      <c r="C413" s="3"/>
      <c r="D413" s="3"/>
      <c r="E413" s="3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5"/>
      <c r="C414" s="3"/>
      <c r="D414" s="3"/>
      <c r="E414" s="3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5"/>
      <c r="C415" s="3"/>
      <c r="D415" s="3"/>
      <c r="E415" s="3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5"/>
      <c r="C416" s="3"/>
      <c r="D416" s="3"/>
      <c r="E416" s="3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5"/>
      <c r="C417" s="3"/>
      <c r="D417" s="3"/>
      <c r="E417" s="3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5"/>
      <c r="C418" s="3"/>
      <c r="D418" s="3"/>
      <c r="E418" s="3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5"/>
      <c r="C419" s="3"/>
      <c r="D419" s="3"/>
      <c r="E419" s="3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5"/>
      <c r="C420" s="3"/>
      <c r="D420" s="3"/>
      <c r="E420" s="3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5"/>
      <c r="C421" s="3"/>
      <c r="D421" s="3"/>
      <c r="E421" s="3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5"/>
      <c r="C422" s="3"/>
      <c r="D422" s="3"/>
      <c r="E422" s="3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5"/>
      <c r="C423" s="3"/>
      <c r="D423" s="3"/>
      <c r="E423" s="3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5"/>
      <c r="C424" s="3"/>
      <c r="D424" s="3"/>
      <c r="E424" s="3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5"/>
      <c r="C425" s="3"/>
      <c r="D425" s="3"/>
      <c r="E425" s="3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5"/>
      <c r="C426" s="3"/>
      <c r="D426" s="3"/>
      <c r="E426" s="3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5"/>
      <c r="C427" s="3"/>
      <c r="D427" s="3"/>
      <c r="E427" s="3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5"/>
      <c r="C428" s="3"/>
      <c r="D428" s="3"/>
      <c r="E428" s="3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5"/>
      <c r="C429" s="3"/>
      <c r="D429" s="3"/>
      <c r="E429" s="3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5"/>
      <c r="C430" s="3"/>
      <c r="D430" s="3"/>
      <c r="E430" s="3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5"/>
      <c r="C431" s="3"/>
      <c r="D431" s="3"/>
      <c r="E431" s="3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5"/>
      <c r="C432" s="3"/>
      <c r="D432" s="3"/>
      <c r="E432" s="3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5"/>
      <c r="C433" s="3"/>
      <c r="D433" s="3"/>
      <c r="E433" s="3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5"/>
      <c r="C434" s="3"/>
      <c r="D434" s="3"/>
      <c r="E434" s="3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5"/>
      <c r="C435" s="3"/>
      <c r="D435" s="3"/>
      <c r="E435" s="3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5"/>
      <c r="C436" s="3"/>
      <c r="D436" s="3"/>
      <c r="E436" s="3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5"/>
      <c r="C437" s="3"/>
      <c r="D437" s="3"/>
      <c r="E437" s="3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5"/>
      <c r="C438" s="3"/>
      <c r="D438" s="3"/>
      <c r="E438" s="3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5"/>
      <c r="C439" s="3"/>
      <c r="D439" s="3"/>
      <c r="E439" s="3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5"/>
      <c r="C440" s="3"/>
      <c r="D440" s="3"/>
      <c r="E440" s="3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5"/>
      <c r="C441" s="3"/>
      <c r="D441" s="3"/>
      <c r="E441" s="3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5"/>
      <c r="C442" s="3"/>
      <c r="D442" s="3"/>
      <c r="E442" s="3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5"/>
      <c r="C443" s="3"/>
      <c r="D443" s="3"/>
      <c r="E443" s="3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5"/>
      <c r="C444" s="3"/>
      <c r="D444" s="3"/>
      <c r="E444" s="3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5"/>
      <c r="C445" s="3"/>
      <c r="D445" s="3"/>
      <c r="E445" s="3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5"/>
      <c r="C446" s="3"/>
      <c r="D446" s="3"/>
      <c r="E446" s="3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5"/>
      <c r="C447" s="3"/>
      <c r="D447" s="3"/>
      <c r="E447" s="3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5"/>
      <c r="C448" s="3"/>
      <c r="D448" s="3"/>
      <c r="E448" s="3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5"/>
      <c r="C449" s="3"/>
      <c r="D449" s="3"/>
      <c r="E449" s="3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5"/>
      <c r="C450" s="3"/>
      <c r="D450" s="3"/>
      <c r="E450" s="3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5"/>
      <c r="C451" s="3"/>
      <c r="D451" s="3"/>
      <c r="E451" s="3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5"/>
      <c r="C452" s="3"/>
      <c r="D452" s="3"/>
      <c r="E452" s="3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5"/>
      <c r="C453" s="3"/>
      <c r="D453" s="3"/>
      <c r="E453" s="3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5"/>
      <c r="C454" s="3"/>
      <c r="D454" s="3"/>
      <c r="E454" s="3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5"/>
      <c r="C455" s="3"/>
      <c r="D455" s="3"/>
      <c r="E455" s="3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5"/>
      <c r="C456" s="3"/>
      <c r="D456" s="3"/>
      <c r="E456" s="3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5"/>
      <c r="C457" s="3"/>
      <c r="D457" s="3"/>
      <c r="E457" s="3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5"/>
      <c r="C458" s="3"/>
      <c r="D458" s="3"/>
      <c r="E458" s="3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5"/>
      <c r="C459" s="3"/>
      <c r="D459" s="3"/>
      <c r="E459" s="3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5"/>
      <c r="C460" s="3"/>
      <c r="D460" s="3"/>
      <c r="E460" s="3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5"/>
      <c r="C461" s="3"/>
      <c r="D461" s="3"/>
      <c r="E461" s="3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5"/>
      <c r="C462" s="3"/>
      <c r="D462" s="3"/>
      <c r="E462" s="3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5"/>
      <c r="C463" s="3"/>
      <c r="D463" s="3"/>
      <c r="E463" s="3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5"/>
      <c r="C464" s="3"/>
      <c r="D464" s="3"/>
      <c r="E464" s="3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5"/>
      <c r="C465" s="3"/>
      <c r="D465" s="3"/>
      <c r="E465" s="3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5"/>
      <c r="C466" s="3"/>
      <c r="D466" s="3"/>
      <c r="E466" s="3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5"/>
      <c r="C467" s="3"/>
      <c r="D467" s="3"/>
      <c r="E467" s="3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5"/>
      <c r="C468" s="3"/>
      <c r="D468" s="3"/>
      <c r="E468" s="3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5"/>
      <c r="C469" s="3"/>
      <c r="D469" s="3"/>
      <c r="E469" s="3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5"/>
      <c r="C470" s="3"/>
      <c r="D470" s="3"/>
      <c r="E470" s="3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5"/>
      <c r="C471" s="3"/>
      <c r="D471" s="3"/>
      <c r="E471" s="3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5"/>
      <c r="C472" s="3"/>
      <c r="D472" s="3"/>
      <c r="E472" s="3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5"/>
      <c r="C473" s="3"/>
      <c r="D473" s="3"/>
      <c r="E473" s="3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5"/>
      <c r="C474" s="3"/>
      <c r="D474" s="3"/>
      <c r="E474" s="3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5"/>
      <c r="C475" s="3"/>
      <c r="D475" s="3"/>
      <c r="E475" s="3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5"/>
      <c r="C476" s="3"/>
      <c r="D476" s="3"/>
      <c r="E476" s="3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5"/>
      <c r="C477" s="3"/>
      <c r="D477" s="3"/>
      <c r="E477" s="3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5"/>
      <c r="C478" s="3"/>
      <c r="D478" s="3"/>
      <c r="E478" s="3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5"/>
      <c r="C479" s="3"/>
      <c r="D479" s="3"/>
      <c r="E479" s="3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5"/>
      <c r="C480" s="3"/>
      <c r="D480" s="3"/>
      <c r="E480" s="3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5"/>
      <c r="C481" s="3"/>
      <c r="D481" s="3"/>
      <c r="E481" s="3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5"/>
      <c r="C482" s="3"/>
      <c r="D482" s="3"/>
      <c r="E482" s="3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5"/>
      <c r="C483" s="3"/>
      <c r="D483" s="3"/>
      <c r="E483" s="3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5"/>
      <c r="C484" s="3"/>
      <c r="D484" s="3"/>
      <c r="E484" s="3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5"/>
      <c r="C485" s="3"/>
      <c r="D485" s="3"/>
      <c r="E485" s="3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5"/>
      <c r="C486" s="3"/>
      <c r="D486" s="3"/>
      <c r="E486" s="3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5"/>
      <c r="C487" s="3"/>
      <c r="D487" s="3"/>
      <c r="E487" s="3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5"/>
      <c r="C488" s="3"/>
      <c r="D488" s="3"/>
      <c r="E488" s="3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5"/>
      <c r="C489" s="3"/>
      <c r="D489" s="3"/>
      <c r="E489" s="3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5"/>
      <c r="C490" s="3"/>
      <c r="D490" s="3"/>
      <c r="E490" s="3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5"/>
      <c r="C491" s="3"/>
      <c r="D491" s="3"/>
      <c r="E491" s="3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5"/>
      <c r="C492" s="3"/>
      <c r="D492" s="3"/>
      <c r="E492" s="3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5"/>
      <c r="C493" s="3"/>
      <c r="D493" s="3"/>
      <c r="E493" s="3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5"/>
      <c r="C494" s="3"/>
      <c r="D494" s="3"/>
      <c r="E494" s="3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5"/>
      <c r="C495" s="3"/>
      <c r="D495" s="3"/>
      <c r="E495" s="3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5"/>
      <c r="C496" s="3"/>
      <c r="D496" s="3"/>
      <c r="E496" s="3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5"/>
      <c r="C497" s="3"/>
      <c r="D497" s="3"/>
      <c r="E497" s="3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5"/>
      <c r="C498" s="3"/>
      <c r="D498" s="3"/>
      <c r="E498" s="3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5"/>
      <c r="C499" s="3"/>
      <c r="D499" s="3"/>
      <c r="E499" s="3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5"/>
      <c r="C500" s="3"/>
      <c r="D500" s="3"/>
      <c r="E500" s="3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5"/>
      <c r="C501" s="3"/>
      <c r="D501" s="3"/>
      <c r="E501" s="3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5"/>
      <c r="C502" s="3"/>
      <c r="D502" s="3"/>
      <c r="E502" s="3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5"/>
      <c r="C503" s="3"/>
      <c r="D503" s="3"/>
      <c r="E503" s="3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5"/>
      <c r="C504" s="3"/>
      <c r="D504" s="3"/>
      <c r="E504" s="3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5"/>
      <c r="C505" s="3"/>
      <c r="D505" s="3"/>
      <c r="E505" s="3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5"/>
      <c r="C506" s="3"/>
      <c r="D506" s="3"/>
      <c r="E506" s="3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5"/>
      <c r="C507" s="3"/>
      <c r="D507" s="3"/>
      <c r="E507" s="3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5"/>
      <c r="C508" s="3"/>
      <c r="D508" s="3"/>
      <c r="E508" s="3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5"/>
      <c r="C509" s="3"/>
      <c r="D509" s="3"/>
      <c r="E509" s="3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5"/>
      <c r="C510" s="3"/>
      <c r="D510" s="3"/>
      <c r="E510" s="3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5"/>
      <c r="C511" s="3"/>
      <c r="D511" s="3"/>
      <c r="E511" s="3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5"/>
      <c r="C512" s="3"/>
      <c r="D512" s="3"/>
      <c r="E512" s="3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5"/>
      <c r="C513" s="3"/>
      <c r="D513" s="3"/>
      <c r="E513" s="3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5"/>
      <c r="C514" s="3"/>
      <c r="D514" s="3"/>
      <c r="E514" s="3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5"/>
      <c r="C515" s="3"/>
      <c r="D515" s="3"/>
      <c r="E515" s="3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5"/>
      <c r="C516" s="3"/>
      <c r="D516" s="3"/>
      <c r="E516" s="3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5"/>
      <c r="C517" s="3"/>
      <c r="D517" s="3"/>
      <c r="E517" s="3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5"/>
      <c r="C518" s="3"/>
      <c r="D518" s="3"/>
      <c r="E518" s="3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5"/>
      <c r="C519" s="3"/>
      <c r="D519" s="3"/>
      <c r="E519" s="3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5"/>
      <c r="C520" s="3"/>
      <c r="D520" s="3"/>
      <c r="E520" s="3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5"/>
      <c r="C521" s="3"/>
      <c r="D521" s="3"/>
      <c r="E521" s="3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5"/>
      <c r="C522" s="3"/>
      <c r="D522" s="3"/>
      <c r="E522" s="3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5"/>
      <c r="C523" s="3"/>
      <c r="D523" s="3"/>
      <c r="E523" s="3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5"/>
      <c r="C524" s="3"/>
      <c r="D524" s="3"/>
      <c r="E524" s="3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5"/>
      <c r="C525" s="3"/>
      <c r="D525" s="3"/>
      <c r="E525" s="3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5"/>
      <c r="C526" s="3"/>
      <c r="D526" s="3"/>
      <c r="E526" s="3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5"/>
      <c r="C527" s="3"/>
      <c r="D527" s="3"/>
      <c r="E527" s="3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5"/>
      <c r="C528" s="3"/>
      <c r="D528" s="3"/>
      <c r="E528" s="3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5"/>
      <c r="C529" s="3"/>
      <c r="D529" s="3"/>
      <c r="E529" s="3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5"/>
      <c r="C530" s="3"/>
      <c r="D530" s="3"/>
      <c r="E530" s="3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5"/>
      <c r="C531" s="3"/>
      <c r="D531" s="3"/>
      <c r="E531" s="3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5"/>
      <c r="C532" s="3"/>
      <c r="D532" s="3"/>
      <c r="E532" s="3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5"/>
      <c r="C533" s="3"/>
      <c r="D533" s="3"/>
      <c r="E533" s="3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5"/>
      <c r="C534" s="3"/>
      <c r="D534" s="3"/>
      <c r="E534" s="3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5"/>
      <c r="C535" s="3"/>
      <c r="D535" s="3"/>
      <c r="E535" s="3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5"/>
      <c r="C536" s="3"/>
      <c r="D536" s="3"/>
      <c r="E536" s="3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5"/>
      <c r="C537" s="3"/>
      <c r="D537" s="3"/>
      <c r="E537" s="3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5"/>
      <c r="C538" s="3"/>
      <c r="D538" s="3"/>
      <c r="E538" s="3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5"/>
      <c r="C539" s="3"/>
      <c r="D539" s="3"/>
      <c r="E539" s="3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5"/>
      <c r="C540" s="3"/>
      <c r="D540" s="3"/>
      <c r="E540" s="3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5"/>
      <c r="C541" s="3"/>
      <c r="D541" s="3"/>
      <c r="E541" s="3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5"/>
      <c r="C542" s="3"/>
      <c r="D542" s="3"/>
      <c r="E542" s="3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5"/>
      <c r="C543" s="3"/>
      <c r="D543" s="3"/>
      <c r="E543" s="3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5"/>
      <c r="C544" s="3"/>
      <c r="D544" s="3"/>
      <c r="E544" s="3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5"/>
      <c r="C545" s="3"/>
      <c r="D545" s="3"/>
      <c r="E545" s="3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5"/>
      <c r="C546" s="3"/>
      <c r="D546" s="3"/>
      <c r="E546" s="3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5"/>
      <c r="C547" s="3"/>
      <c r="D547" s="3"/>
      <c r="E547" s="3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5"/>
      <c r="C548" s="3"/>
      <c r="D548" s="3"/>
      <c r="E548" s="3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5"/>
      <c r="C549" s="3"/>
      <c r="D549" s="3"/>
      <c r="E549" s="3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5"/>
      <c r="C550" s="3"/>
      <c r="D550" s="3"/>
      <c r="E550" s="3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5"/>
      <c r="C551" s="3"/>
      <c r="D551" s="3"/>
      <c r="E551" s="3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5"/>
      <c r="C552" s="3"/>
      <c r="D552" s="3"/>
      <c r="E552" s="3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5"/>
      <c r="C553" s="3"/>
      <c r="D553" s="3"/>
      <c r="E553" s="3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5"/>
      <c r="C554" s="3"/>
      <c r="D554" s="3"/>
      <c r="E554" s="3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5"/>
      <c r="C555" s="3"/>
      <c r="D555" s="3"/>
      <c r="E555" s="3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5"/>
      <c r="C556" s="3"/>
      <c r="D556" s="3"/>
      <c r="E556" s="3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5"/>
      <c r="C557" s="3"/>
      <c r="D557" s="3"/>
      <c r="E557" s="3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5"/>
      <c r="C558" s="3"/>
      <c r="D558" s="3"/>
      <c r="E558" s="3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5"/>
      <c r="C559" s="3"/>
      <c r="D559" s="3"/>
      <c r="E559" s="3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5"/>
      <c r="C560" s="3"/>
      <c r="D560" s="3"/>
      <c r="E560" s="3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5"/>
      <c r="C561" s="3"/>
      <c r="D561" s="3"/>
      <c r="E561" s="3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5"/>
      <c r="C562" s="3"/>
      <c r="D562" s="3"/>
      <c r="E562" s="3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5"/>
      <c r="C563" s="3"/>
      <c r="D563" s="3"/>
      <c r="E563" s="3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5"/>
      <c r="C564" s="3"/>
      <c r="D564" s="3"/>
      <c r="E564" s="3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5"/>
      <c r="C565" s="3"/>
      <c r="D565" s="3"/>
      <c r="E565" s="3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5"/>
      <c r="C566" s="3"/>
      <c r="D566" s="3"/>
      <c r="E566" s="3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5"/>
      <c r="C567" s="3"/>
      <c r="D567" s="3"/>
      <c r="E567" s="3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5"/>
      <c r="C568" s="3"/>
      <c r="D568" s="3"/>
      <c r="E568" s="3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5"/>
      <c r="C569" s="3"/>
      <c r="D569" s="3"/>
      <c r="E569" s="3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5"/>
      <c r="C570" s="3"/>
      <c r="D570" s="3"/>
      <c r="E570" s="3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5"/>
      <c r="C571" s="3"/>
      <c r="D571" s="3"/>
      <c r="E571" s="3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5"/>
      <c r="C572" s="3"/>
      <c r="D572" s="3"/>
      <c r="E572" s="3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5"/>
      <c r="C573" s="3"/>
      <c r="D573" s="3"/>
      <c r="E573" s="3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5"/>
      <c r="C574" s="3"/>
      <c r="D574" s="3"/>
      <c r="E574" s="3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5"/>
      <c r="C575" s="3"/>
      <c r="D575" s="3"/>
      <c r="E575" s="3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5"/>
      <c r="C576" s="3"/>
      <c r="D576" s="3"/>
      <c r="E576" s="3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5"/>
      <c r="C577" s="3"/>
      <c r="D577" s="3"/>
      <c r="E577" s="3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5"/>
      <c r="C578" s="3"/>
      <c r="D578" s="3"/>
      <c r="E578" s="3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5"/>
      <c r="C579" s="3"/>
      <c r="D579" s="3"/>
      <c r="E579" s="3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5"/>
      <c r="C580" s="3"/>
      <c r="D580" s="3"/>
      <c r="E580" s="3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5"/>
      <c r="C581" s="3"/>
      <c r="D581" s="3"/>
      <c r="E581" s="3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5"/>
      <c r="C582" s="3"/>
      <c r="D582" s="3"/>
      <c r="E582" s="3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5"/>
      <c r="C583" s="3"/>
      <c r="D583" s="3"/>
      <c r="E583" s="3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5"/>
      <c r="C584" s="3"/>
      <c r="D584" s="3"/>
      <c r="E584" s="3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5"/>
      <c r="C585" s="3"/>
      <c r="D585" s="3"/>
      <c r="E585" s="3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5"/>
      <c r="C586" s="3"/>
      <c r="D586" s="3"/>
      <c r="E586" s="3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5"/>
      <c r="C587" s="3"/>
      <c r="D587" s="3"/>
      <c r="E587" s="3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5"/>
      <c r="C588" s="3"/>
      <c r="D588" s="3"/>
      <c r="E588" s="3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5"/>
      <c r="C589" s="3"/>
      <c r="D589" s="3"/>
      <c r="E589" s="3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5"/>
      <c r="C590" s="3"/>
      <c r="D590" s="3"/>
      <c r="E590" s="3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5"/>
      <c r="C591" s="3"/>
      <c r="D591" s="3"/>
      <c r="E591" s="3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5"/>
      <c r="C592" s="3"/>
      <c r="D592" s="3"/>
      <c r="E592" s="3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5"/>
      <c r="C593" s="3"/>
      <c r="D593" s="3"/>
      <c r="E593" s="3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5"/>
      <c r="C594" s="3"/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5"/>
      <c r="C595" s="3"/>
      <c r="D595" s="3"/>
      <c r="E595" s="3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5"/>
      <c r="C596" s="3"/>
      <c r="D596" s="3"/>
      <c r="E596" s="3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5"/>
      <c r="C597" s="3"/>
      <c r="D597" s="3"/>
      <c r="E597" s="3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5"/>
      <c r="C598" s="3"/>
      <c r="D598" s="3"/>
      <c r="E598" s="3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5"/>
      <c r="C599" s="3"/>
      <c r="D599" s="3"/>
      <c r="E599" s="3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5"/>
      <c r="C600" s="3"/>
      <c r="D600" s="3"/>
      <c r="E600" s="3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5"/>
      <c r="C601" s="3"/>
      <c r="D601" s="3"/>
      <c r="E601" s="3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5"/>
      <c r="C602" s="3"/>
      <c r="D602" s="3"/>
      <c r="E602" s="3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5"/>
      <c r="C603" s="3"/>
      <c r="D603" s="3"/>
      <c r="E603" s="3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5"/>
      <c r="C604" s="3"/>
      <c r="D604" s="3"/>
      <c r="E604" s="3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</sheetData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comp</cp:lastModifiedBy>
  <cp:lastPrinted>2023-05-15T04:48:56Z</cp:lastPrinted>
  <dcterms:created xsi:type="dcterms:W3CDTF">2020-05-15T11:20:41Z</dcterms:created>
  <dcterms:modified xsi:type="dcterms:W3CDTF">2023-06-01T06:35:37Z</dcterms:modified>
</cp:coreProperties>
</file>